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bluecow-my.sharepoint.com/personal/tla_moviatrafik_dk/Documents/PDF til A23 TLA/"/>
    </mc:Choice>
  </mc:AlternateContent>
  <xr:revisionPtr revIDLastSave="0" documentId="8_{3AE894F9-99AA-42E2-973A-1D6C0810F728}" xr6:coauthVersionLast="47" xr6:coauthVersionMax="47" xr10:uidLastSave="{00000000-0000-0000-0000-000000000000}"/>
  <bookViews>
    <workbookView xWindow="-120" yWindow="-120" windowWidth="29040" windowHeight="15720" xr2:uid="{00000000-000D-0000-FFFF-FFFF00000000}"/>
  </bookViews>
  <sheets>
    <sheet name="Miljøkortlægning, bus" sheetId="1" r:id="rId1"/>
    <sheet name="Fraktionsoversigt" sheetId="2" r:id="rId2"/>
  </sheets>
  <definedNames>
    <definedName name="_xlnm._FilterDatabase" localSheetId="1" hidden="1">Fraktionsoversigt!$A$1:$E$639</definedName>
    <definedName name="EksterneData_1" localSheetId="1">Fraktionsoversigt!$A$1:$E$639</definedName>
    <definedName name="_xlnm.Print_Area" localSheetId="0">'Miljøkortlægning, bus'!$A$1:$AC$154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3" i="1" l="1"/>
  <c r="C139" i="1"/>
  <c r="J138" i="1"/>
  <c r="G127" i="1" l="1"/>
  <c r="H127" i="1"/>
  <c r="I127" i="1"/>
  <c r="F127" i="1"/>
  <c r="G119" i="1"/>
  <c r="H119" i="1"/>
  <c r="I119" i="1"/>
  <c r="F119" i="1"/>
  <c r="G109" i="1"/>
  <c r="H109" i="1"/>
  <c r="I109" i="1"/>
  <c r="G107" i="1"/>
  <c r="H107" i="1"/>
  <c r="I107" i="1"/>
  <c r="F107" i="1"/>
  <c r="F109" i="1"/>
  <c r="G103" i="1"/>
  <c r="H103" i="1"/>
  <c r="I103" i="1"/>
  <c r="F103" i="1"/>
  <c r="G95" i="1"/>
  <c r="H95" i="1"/>
  <c r="I95" i="1"/>
  <c r="G73" i="1"/>
  <c r="H73" i="1"/>
  <c r="I73" i="1"/>
  <c r="F73" i="1"/>
  <c r="G115" i="1"/>
  <c r="H115" i="1"/>
  <c r="I115" i="1"/>
  <c r="G116" i="1"/>
  <c r="G117" i="1" s="1"/>
  <c r="H116" i="1"/>
  <c r="H117" i="1" s="1"/>
  <c r="I116" i="1"/>
  <c r="I117" i="1" s="1"/>
  <c r="F115" i="1"/>
  <c r="F117" i="1"/>
  <c r="F116" i="1"/>
  <c r="J93" i="1"/>
  <c r="F98" i="1"/>
  <c r="F99" i="1" s="1"/>
  <c r="G98" i="1"/>
  <c r="G99" i="1" s="1"/>
  <c r="H98" i="1"/>
  <c r="H99" i="1" s="1"/>
  <c r="I98" i="1"/>
  <c r="I99" i="1" s="1"/>
  <c r="J102" i="1" l="1"/>
  <c r="J136" i="1" l="1"/>
  <c r="J134" i="1"/>
  <c r="J132" i="1"/>
  <c r="J130" i="1"/>
  <c r="J106" i="1" l="1"/>
  <c r="J80" i="1" l="1"/>
  <c r="J81" i="1"/>
  <c r="J82" i="1"/>
  <c r="J79" i="1"/>
  <c r="I83" i="1" l="1"/>
  <c r="H83" i="1"/>
  <c r="G83" i="1"/>
  <c r="J83" i="1"/>
  <c r="G101" i="1" l="1"/>
  <c r="H101" i="1"/>
  <c r="I101" i="1"/>
  <c r="F101" i="1"/>
  <c r="G97" i="1"/>
  <c r="H97" i="1"/>
  <c r="I97" i="1"/>
  <c r="F97" i="1"/>
  <c r="F95" i="1"/>
  <c r="J94" i="1"/>
  <c r="F113" i="1"/>
  <c r="F66" i="1" l="1"/>
  <c r="F75" i="1" l="1"/>
  <c r="J40" i="1"/>
  <c r="G113" i="1"/>
  <c r="H113" i="1"/>
  <c r="I113" i="1"/>
  <c r="J118" i="1"/>
  <c r="J64" i="1"/>
  <c r="J114" i="1"/>
  <c r="J116" i="1" s="1"/>
  <c r="J112" i="1"/>
  <c r="J108" i="1"/>
  <c r="J100" i="1"/>
  <c r="J96" i="1"/>
  <c r="J92" i="1"/>
  <c r="I57" i="1"/>
  <c r="H57" i="1"/>
  <c r="G57" i="1"/>
  <c r="F57" i="1"/>
  <c r="J56" i="1"/>
  <c r="J62" i="1"/>
  <c r="J63" i="1"/>
  <c r="J119" i="1" s="1"/>
  <c r="J49" i="1"/>
  <c r="J50" i="1"/>
  <c r="J73" i="1" s="1"/>
  <c r="J51" i="1"/>
  <c r="J103" i="1" s="1"/>
  <c r="J48" i="1"/>
  <c r="J29" i="1"/>
  <c r="J41" i="1"/>
  <c r="J42" i="1"/>
  <c r="J30" i="1"/>
  <c r="I36" i="1"/>
  <c r="H36" i="1"/>
  <c r="G36" i="1"/>
  <c r="F36" i="1"/>
  <c r="J35" i="1"/>
  <c r="J146" i="1"/>
  <c r="G24" i="1"/>
  <c r="H24" i="1"/>
  <c r="I24" i="1"/>
  <c r="G32" i="1"/>
  <c r="H32" i="1"/>
  <c r="I32" i="1"/>
  <c r="G44" i="1"/>
  <c r="H44" i="1"/>
  <c r="I44" i="1"/>
  <c r="G52" i="1"/>
  <c r="G139" i="1" s="1"/>
  <c r="H52" i="1"/>
  <c r="H139" i="1" s="1"/>
  <c r="I52" i="1"/>
  <c r="I139" i="1" s="1"/>
  <c r="G66" i="1"/>
  <c r="H66" i="1"/>
  <c r="I66" i="1"/>
  <c r="G75" i="1"/>
  <c r="H75" i="1"/>
  <c r="I75" i="1"/>
  <c r="G76" i="1"/>
  <c r="H76" i="1"/>
  <c r="I76" i="1"/>
  <c r="G88" i="1"/>
  <c r="H88" i="1"/>
  <c r="I88" i="1"/>
  <c r="F52" i="1"/>
  <c r="J28" i="1"/>
  <c r="J31" i="1"/>
  <c r="J61" i="1"/>
  <c r="J65" i="1"/>
  <c r="J75" i="1" s="1"/>
  <c r="J39" i="1"/>
  <c r="F44" i="1"/>
  <c r="F67" i="1" s="1"/>
  <c r="F32" i="1"/>
  <c r="F24" i="1"/>
  <c r="J70" i="1"/>
  <c r="J72" i="1"/>
  <c r="J142" i="1"/>
  <c r="J144" i="1"/>
  <c r="J148" i="1"/>
  <c r="J21" i="1"/>
  <c r="J22" i="1"/>
  <c r="J23" i="1"/>
  <c r="J86" i="1"/>
  <c r="J87" i="1"/>
  <c r="F88" i="1"/>
  <c r="J122" i="1"/>
  <c r="J124" i="1"/>
  <c r="J126" i="1"/>
  <c r="J127" i="1" s="1"/>
  <c r="J74" i="1"/>
  <c r="F76" i="1"/>
  <c r="F139" i="1" l="1"/>
  <c r="F145" i="1"/>
  <c r="F125" i="1"/>
  <c r="F123" i="1"/>
  <c r="J71" i="1"/>
  <c r="G71" i="1"/>
  <c r="H71" i="1"/>
  <c r="I71" i="1"/>
  <c r="F71" i="1"/>
  <c r="K71" i="1"/>
  <c r="J109" i="1"/>
  <c r="J107" i="1"/>
  <c r="J95" i="1"/>
  <c r="J117" i="1"/>
  <c r="J115" i="1"/>
  <c r="J98" i="1"/>
  <c r="J99" i="1" s="1"/>
  <c r="J101" i="1"/>
  <c r="I137" i="1"/>
  <c r="I133" i="1"/>
  <c r="I131" i="1"/>
  <c r="I135" i="1"/>
  <c r="G135" i="1"/>
  <c r="G137" i="1"/>
  <c r="G131" i="1"/>
  <c r="G133" i="1"/>
  <c r="F133" i="1"/>
  <c r="F137" i="1"/>
  <c r="F131" i="1"/>
  <c r="F135" i="1"/>
  <c r="H135" i="1"/>
  <c r="H137" i="1"/>
  <c r="H131" i="1"/>
  <c r="H133" i="1"/>
  <c r="F53" i="1"/>
  <c r="J97" i="1"/>
  <c r="J113" i="1"/>
  <c r="H58" i="1"/>
  <c r="F58" i="1"/>
  <c r="J88" i="1"/>
  <c r="J76" i="1"/>
  <c r="F147" i="1"/>
  <c r="F143" i="1"/>
  <c r="F149" i="1"/>
  <c r="J36" i="1"/>
  <c r="G67" i="1"/>
  <c r="I67" i="1"/>
  <c r="H53" i="1"/>
  <c r="I53" i="1"/>
  <c r="J32" i="1"/>
  <c r="J24" i="1"/>
  <c r="H145" i="1"/>
  <c r="H149" i="1"/>
  <c r="H147" i="1"/>
  <c r="H143" i="1"/>
  <c r="G58" i="1"/>
  <c r="J44" i="1"/>
  <c r="J52" i="1"/>
  <c r="J139" i="1" s="1"/>
  <c r="I58" i="1"/>
  <c r="I143" i="1"/>
  <c r="I147" i="1"/>
  <c r="I145" i="1"/>
  <c r="I149" i="1"/>
  <c r="H67" i="1"/>
  <c r="G147" i="1"/>
  <c r="G143" i="1"/>
  <c r="G149" i="1"/>
  <c r="G145" i="1"/>
  <c r="J66" i="1"/>
  <c r="G53" i="1"/>
  <c r="I123" i="1"/>
  <c r="I125" i="1"/>
  <c r="G125" i="1"/>
  <c r="G123" i="1"/>
  <c r="H123" i="1"/>
  <c r="H125" i="1"/>
  <c r="J57" i="1"/>
  <c r="J149" i="1" l="1"/>
  <c r="J135" i="1"/>
  <c r="J133" i="1"/>
  <c r="J137" i="1"/>
  <c r="J131" i="1"/>
  <c r="J58" i="1"/>
  <c r="J67" i="1"/>
  <c r="J143" i="1"/>
  <c r="J145" i="1"/>
  <c r="J53" i="1"/>
  <c r="J123" i="1"/>
  <c r="J125" i="1"/>
  <c r="J14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orbindelse" type="1" refreshedVersion="4" background="1" saveData="1">
    <dbPr connection="DSN=VIS;" command="SELECT T482.BEHFORM AS &quot;Behandlingsform&quot;,T482.BEHTEXT AS &quot;Tekst Behandlingsform&quot;,T482.FRAKNIVO AS &quot;Fraktionsgruppe&quot;,T482.FRAKTEXT AS &quot;Tekst Fraktionsgruppeniveau&quot;,T482.FAKTEXT AS &quot;Faktureringstekst&quot;_x000d__x000a_FROM ((VISLIB.MP_FAAKV T482 LEFT JOIN MPFILTPS.&quot;MP.ADRES&quot; T128 ON T482.FTADNR=T128.ADADNR) LEFT JOIN VISLIB.CTTØM T129 ON T482.FTADNR=T129.CTADNR AND T482.FTCNTA=trim(T129.CTCNTA) AND T482.FTFINR=T129.CTFINR AND T482.FTFRDT=T129.CTFRDT)_x000d__x000a_WHERE (( T482.BEHFORM IN ('1','2','3','4')  AND  T482.AAR = 2014 )) _x000d__x000a_GROUP BY T482.BEHFORM,T482.BEHTEXT,T482.FRAKNIVO,T482.FRAKTEXT,T482.FAKTEXT_x000d__x000a_"/>
  </connection>
</connections>
</file>

<file path=xl/sharedStrings.xml><?xml version="1.0" encoding="utf-8"?>
<sst xmlns="http://schemas.openxmlformats.org/spreadsheetml/2006/main" count="3357" uniqueCount="850">
  <si>
    <t>Fjernvarme (MWh)</t>
  </si>
  <si>
    <t>km/l</t>
  </si>
  <si>
    <t xml:space="preserve">Udfyldt af: </t>
  </si>
  <si>
    <t xml:space="preserve">Operatør: </t>
  </si>
  <si>
    <t xml:space="preserve">Dato: </t>
  </si>
  <si>
    <t>Fyringsolie (liter)</t>
  </si>
  <si>
    <t>Kølervæske (liter)</t>
  </si>
  <si>
    <t>Smøreolier (liter)</t>
  </si>
  <si>
    <t>Anlæg (kWh)</t>
  </si>
  <si>
    <t>Navn</t>
  </si>
  <si>
    <t>Stilling</t>
  </si>
  <si>
    <t>Email</t>
  </si>
  <si>
    <t>Telefon</t>
  </si>
  <si>
    <t>Kontaktoplysninger</t>
  </si>
  <si>
    <t>Specifikke brændstofsforbrug</t>
  </si>
  <si>
    <t>Linie</t>
  </si>
  <si>
    <t>Chauffør- &amp; administrationsbiler</t>
  </si>
  <si>
    <t>Bus</t>
  </si>
  <si>
    <t>Miljøkortlægning</t>
  </si>
  <si>
    <t>Bemærkninger:</t>
  </si>
  <si>
    <t>Elbusser (kWh)</t>
  </si>
  <si>
    <t>Elbiler (kWh)</t>
  </si>
  <si>
    <t>km/bus</t>
  </si>
  <si>
    <t>Oparbejdning (kg)</t>
  </si>
  <si>
    <t>Forbrænding (kg)</t>
  </si>
  <si>
    <t>Deponering (kg)</t>
  </si>
  <si>
    <t>Særlig behandling (kg)</t>
  </si>
  <si>
    <t>Behandlingsform</t>
  </si>
  <si>
    <t>Tekst Behandlingsform</t>
  </si>
  <si>
    <t>Fraktionsgruppe</t>
  </si>
  <si>
    <t>Tekst Fraktionsgruppeniveau</t>
  </si>
  <si>
    <t>Faktureringstekst</t>
  </si>
  <si>
    <t xml:space="preserve">1  </t>
  </si>
  <si>
    <t xml:space="preserve">Oparbejdning                                      </t>
  </si>
  <si>
    <t>E10</t>
  </si>
  <si>
    <t xml:space="preserve">Emballage pap                                     </t>
  </si>
  <si>
    <t xml:space="preserve">3002 Bølgepap                      </t>
  </si>
  <si>
    <t>E05</t>
  </si>
  <si>
    <t xml:space="preserve">Papir inkl. aviser                                </t>
  </si>
  <si>
    <t xml:space="preserve">3005 Bøger                         </t>
  </si>
  <si>
    <t>E24</t>
  </si>
  <si>
    <t xml:space="preserve">Bygge- og anlægsaffald                            </t>
  </si>
  <si>
    <t xml:space="preserve">3006 Rene tegl og brokker          </t>
  </si>
  <si>
    <t xml:space="preserve">3009 Gips til sortering            </t>
  </si>
  <si>
    <t xml:space="preserve">4  </t>
  </si>
  <si>
    <t xml:space="preserve">Særlig behandling                                 </t>
  </si>
  <si>
    <t>E02</t>
  </si>
  <si>
    <t xml:space="preserve">Organisk affald                                   </t>
  </si>
  <si>
    <t xml:space="preserve">3012 Organisk affald i emballage   </t>
  </si>
  <si>
    <t xml:space="preserve">3015 Trykkerimakulatur             </t>
  </si>
  <si>
    <t xml:space="preserve">3017 Reklamer og magasiner         </t>
  </si>
  <si>
    <t xml:space="preserve">3021 Karton                        </t>
  </si>
  <si>
    <t xml:space="preserve">3024 Ugeblade/reklamer, løse       </t>
  </si>
  <si>
    <t xml:space="preserve">3025 Ben og fedt                   </t>
  </si>
  <si>
    <t xml:space="preserve">3028 Aviser, rene, løse            </t>
  </si>
  <si>
    <t xml:space="preserve">3029 Avisrotation                  </t>
  </si>
  <si>
    <t xml:space="preserve">3031 Madaffald                     </t>
  </si>
  <si>
    <t xml:space="preserve">3032 Frugt, grønt, brød            </t>
  </si>
  <si>
    <t xml:space="preserve">3033 Etiket, vådstærke             </t>
  </si>
  <si>
    <t xml:space="preserve">3035 Fritureolie                   </t>
  </si>
  <si>
    <t xml:space="preserve">3036 Multitryk                     </t>
  </si>
  <si>
    <t xml:space="preserve">3037 MP papirmix                   </t>
  </si>
  <si>
    <t xml:space="preserve">3039 Maglemix                      </t>
  </si>
  <si>
    <t xml:space="preserve">3043 Ruller, rotationspapir        </t>
  </si>
  <si>
    <t>E08</t>
  </si>
  <si>
    <t xml:space="preserve">Plast                                             </t>
  </si>
  <si>
    <t xml:space="preserve">3044 LDPE landbr./gartn.folie      </t>
  </si>
  <si>
    <t xml:space="preserve">3045 LDPE plast 0-100 farvet       </t>
  </si>
  <si>
    <t xml:space="preserve">3046 LDPE plast 100-0 natur        </t>
  </si>
  <si>
    <t xml:space="preserve">3048 HDPE dunke natur &gt; 20 l       </t>
  </si>
  <si>
    <t xml:space="preserve">3049 PET -Løst og i ruller         </t>
  </si>
  <si>
    <t>E14</t>
  </si>
  <si>
    <t xml:space="preserve">PVC                                               </t>
  </si>
  <si>
    <t xml:space="preserve">3050 PVC med alu - blisterpak      </t>
  </si>
  <si>
    <t xml:space="preserve">3054 HDPE plast                    </t>
  </si>
  <si>
    <t xml:space="preserve">3055 HDPE plast                    </t>
  </si>
  <si>
    <t xml:space="preserve">3056 HDPE dunke &lt; 20 ltr.          </t>
  </si>
  <si>
    <t xml:space="preserve">3057 PP Plast, havemøbler          </t>
  </si>
  <si>
    <t xml:space="preserve">3058 PP plast                      </t>
  </si>
  <si>
    <t xml:space="preserve">3059 PP Big bags, rene             </t>
  </si>
  <si>
    <t xml:space="preserve">3060 PP Big bags, urene            </t>
  </si>
  <si>
    <t xml:space="preserve">3061 PS plast                      </t>
  </si>
  <si>
    <t xml:space="preserve">3063 Fedt fra fedtudskiller        </t>
  </si>
  <si>
    <t xml:space="preserve">3064 PET plast                     </t>
  </si>
  <si>
    <t xml:space="preserve">3065 PET plast                     </t>
  </si>
  <si>
    <t xml:space="preserve">3067 PVC blød plast                </t>
  </si>
  <si>
    <t xml:space="preserve">3068 PET flasker                   </t>
  </si>
  <si>
    <t>E13</t>
  </si>
  <si>
    <t xml:space="preserve">Emballage plast                                   </t>
  </si>
  <si>
    <t xml:space="preserve">3070 Plastfolie på ruller          </t>
  </si>
  <si>
    <t xml:space="preserve">3073 Blandet byggeaffald kat. 1    </t>
  </si>
  <si>
    <t xml:space="preserve">3074 ABS plast                     </t>
  </si>
  <si>
    <t xml:space="preserve">3075 Plast til sortering           </t>
  </si>
  <si>
    <t xml:space="preserve">2  </t>
  </si>
  <si>
    <t xml:space="preserve">Forbrænding                                       </t>
  </si>
  <si>
    <t>E03</t>
  </si>
  <si>
    <t xml:space="preserve">Forbrændingsegnet                                 </t>
  </si>
  <si>
    <t xml:space="preserve">3076 Madrasser                     </t>
  </si>
  <si>
    <t xml:space="preserve">3078 Gipsplader                    </t>
  </si>
  <si>
    <t xml:space="preserve">3079 Blandet byggeaffald kat 2     </t>
  </si>
  <si>
    <t>E33</t>
  </si>
  <si>
    <t xml:space="preserve">Dæk                                               </t>
  </si>
  <si>
    <t xml:space="preserve">3080 Dæk, person- og varevogn      </t>
  </si>
  <si>
    <t xml:space="preserve">3081 Dæk, lastvogn                 </t>
  </si>
  <si>
    <t xml:space="preserve">3082 Dæk, entreprenør              </t>
  </si>
  <si>
    <t>3085 PVC hård plast - Wuppi ordning</t>
  </si>
  <si>
    <t>E01</t>
  </si>
  <si>
    <t xml:space="preserve">Dagrenovationslignende affald                     </t>
  </si>
  <si>
    <t xml:space="preserve">3086 Dagrenovation                 </t>
  </si>
  <si>
    <t xml:space="preserve">3087 Dæk, PV med fælge             </t>
  </si>
  <si>
    <t xml:space="preserve">3088 Dagrenovation, koncession     </t>
  </si>
  <si>
    <t xml:space="preserve">3  </t>
  </si>
  <si>
    <t xml:space="preserve">Deponering                                        </t>
  </si>
  <si>
    <t>E04</t>
  </si>
  <si>
    <t xml:space="preserve">Deponeringsegnet                                  </t>
  </si>
  <si>
    <t xml:space="preserve">3089 Deponeringsegnet Affald       </t>
  </si>
  <si>
    <t xml:space="preserve">3090 Diverse brændbart             </t>
  </si>
  <si>
    <t>E29</t>
  </si>
  <si>
    <t xml:space="preserve">Farligt affald                                    </t>
  </si>
  <si>
    <t xml:space="preserve">3091 Døde dyr                      </t>
  </si>
  <si>
    <t xml:space="preserve">3092 Omlast deponi affald          </t>
  </si>
  <si>
    <t xml:space="preserve">3095 Bøger                         </t>
  </si>
  <si>
    <t xml:space="preserve">3096 Laminatfolie                  </t>
  </si>
  <si>
    <t xml:space="preserve">3097 EPS plast (flamingo)          </t>
  </si>
  <si>
    <t xml:space="preserve">3098 Akryl natur                   </t>
  </si>
  <si>
    <t>3100 Ikke brændbart affald t/deponi</t>
  </si>
  <si>
    <t xml:space="preserve">3101 Affald til deponi             </t>
  </si>
  <si>
    <t>3102 Maling m/org. opløsningsmidler</t>
  </si>
  <si>
    <t>E23</t>
  </si>
  <si>
    <t xml:space="preserve">Elektronik                                        </t>
  </si>
  <si>
    <t xml:space="preserve">3104 Elektronikskrot u/billedr.    </t>
  </si>
  <si>
    <t>3105 Maling u/org. opløsningsmidler</t>
  </si>
  <si>
    <t>E07</t>
  </si>
  <si>
    <t xml:space="preserve">Glas                                              </t>
  </si>
  <si>
    <t xml:space="preserve">3112 Termoruder                    </t>
  </si>
  <si>
    <t xml:space="preserve">3113 Papir, blandet                </t>
  </si>
  <si>
    <t xml:space="preserve">3114 Papir, blandet                </t>
  </si>
  <si>
    <t xml:space="preserve">3115 Bølgepap                      </t>
  </si>
  <si>
    <t xml:space="preserve">3116 Bølgepap                      </t>
  </si>
  <si>
    <t xml:space="preserve">3117 Hårdt plast under 500 mm      </t>
  </si>
  <si>
    <t xml:space="preserve">3118 Hårdt plast over 500 mm       </t>
  </si>
  <si>
    <t xml:space="preserve">3119 Omlast brændbart affald       </t>
  </si>
  <si>
    <t xml:space="preserve">3120 Lyskilder pr rør              </t>
  </si>
  <si>
    <t xml:space="preserve">3121 E-affald, bl.lav kvalitet     </t>
  </si>
  <si>
    <t xml:space="preserve">3122 Lyskilder                     </t>
  </si>
  <si>
    <t xml:space="preserve">3125 E-affald, m/billedrør         </t>
  </si>
  <si>
    <t xml:space="preserve">3126 E-affald med kviksølv         </t>
  </si>
  <si>
    <t xml:space="preserve">3127 E-affald, bl. høj kvalitet    </t>
  </si>
  <si>
    <t xml:space="preserve">3128 E-affald m/billedrør          </t>
  </si>
  <si>
    <t xml:space="preserve">3129 PVC hård plast                </t>
  </si>
  <si>
    <t xml:space="preserve">3130 PVC hård plast                </t>
  </si>
  <si>
    <t xml:space="preserve">3131 Tonerkassetter                </t>
  </si>
  <si>
    <t xml:space="preserve">3135 Lyskilder                     </t>
  </si>
  <si>
    <t xml:space="preserve">3138 E-affald, blandet             </t>
  </si>
  <si>
    <t xml:space="preserve">3139 E-affald, blandet             </t>
  </si>
  <si>
    <t xml:space="preserve">3144 Fortroligt elektronikskrot    </t>
  </si>
  <si>
    <t xml:space="preserve">3146 Blandet hård plast            </t>
  </si>
  <si>
    <t xml:space="preserve">3147 Plast, blandet (med PVC)      </t>
  </si>
  <si>
    <t xml:space="preserve">3149 Granulat                      </t>
  </si>
  <si>
    <t>E22</t>
  </si>
  <si>
    <t xml:space="preserve">Batterier                                         </t>
  </si>
  <si>
    <t xml:space="preserve">3150 Akkumulatorer m. bly          </t>
  </si>
  <si>
    <t xml:space="preserve">3152 Kabelskrot, blandet           </t>
  </si>
  <si>
    <t xml:space="preserve">3157 E-affald, printplader bla.    </t>
  </si>
  <si>
    <t>E17</t>
  </si>
  <si>
    <t xml:space="preserve">Haveaffald                                        </t>
  </si>
  <si>
    <t xml:space="preserve">3159 Grene, blade, græs m.m.       </t>
  </si>
  <si>
    <t xml:space="preserve">3160 Akkumulatorer m. bly          </t>
  </si>
  <si>
    <t xml:space="preserve">3161 Akkumulatorer u. bly          </t>
  </si>
  <si>
    <t xml:space="preserve">3162 Kabelskrot, blandet           </t>
  </si>
  <si>
    <t>E19</t>
  </si>
  <si>
    <t xml:space="preserve">Jern og metal                                     </t>
  </si>
  <si>
    <t xml:space="preserve">3165 Kobber                        </t>
  </si>
  <si>
    <t xml:space="preserve">3167 Rustfrit stål                 </t>
  </si>
  <si>
    <t xml:space="preserve">3168 E-affald, fladskærme          </t>
  </si>
  <si>
    <t xml:space="preserve">3170 Haveaffald, koncessionskørsel </t>
  </si>
  <si>
    <t>K11</t>
  </si>
  <si>
    <t xml:space="preserve">Diverse                                           </t>
  </si>
  <si>
    <t xml:space="preserve">3173 Makuleringsgebyr              </t>
  </si>
  <si>
    <t xml:space="preserve">3175 Jordkabler                    </t>
  </si>
  <si>
    <t xml:space="preserve">3180 Rent bygningsglas             </t>
  </si>
  <si>
    <t>E31</t>
  </si>
  <si>
    <t xml:space="preserve">Sorteringsegnet                                   </t>
  </si>
  <si>
    <t xml:space="preserve">3185 Sikkerhedsdestruktion         </t>
  </si>
  <si>
    <t xml:space="preserve">3187 Stort brændbart til sortering </t>
  </si>
  <si>
    <t xml:space="preserve">3191 Karton/Hylstre                </t>
  </si>
  <si>
    <t xml:space="preserve">3192 E-affald, skærme blandet      </t>
  </si>
  <si>
    <t xml:space="preserve">3193 Plast, blandet (uden PVC)     </t>
  </si>
  <si>
    <t xml:space="preserve">3194 Messing                       </t>
  </si>
  <si>
    <t xml:space="preserve">3195 Gummiprodukter                </t>
  </si>
  <si>
    <t xml:space="preserve">3196 Dæk, blandet                  </t>
  </si>
  <si>
    <t xml:space="preserve">3197 Tonerkasetter                 </t>
  </si>
  <si>
    <t xml:space="preserve">3198 Hydraulikslanger (gummi)      </t>
  </si>
  <si>
    <t xml:space="preserve">3200 Brændbart affald              </t>
  </si>
  <si>
    <t xml:space="preserve">3202 Brændbart affald              </t>
  </si>
  <si>
    <t>E28</t>
  </si>
  <si>
    <t xml:space="preserve">Slam &gt; 30% TS (fast)                              </t>
  </si>
  <si>
    <t xml:space="preserve">3203 Slam &gt; 30% TS (fast)          </t>
  </si>
  <si>
    <t>E26</t>
  </si>
  <si>
    <t xml:space="preserve">Slam &lt; 10% TS (flydende)                          </t>
  </si>
  <si>
    <t xml:space="preserve">3204 Slam &lt; 10% TS (flydende)      </t>
  </si>
  <si>
    <t xml:space="preserve">3209 Madaffald                     </t>
  </si>
  <si>
    <t xml:space="preserve">3210 Klinisk risikoaffald          </t>
  </si>
  <si>
    <t xml:space="preserve">3211 Småt brændbart affald         </t>
  </si>
  <si>
    <t xml:space="preserve">3212 Vævsaffald                    </t>
  </si>
  <si>
    <t>3213 Bearbejdning vævsaffald husdyr</t>
  </si>
  <si>
    <t xml:space="preserve">3214 Småt brændbart affald         </t>
  </si>
  <si>
    <t xml:space="preserve">3215 Affald t/sortering            </t>
  </si>
  <si>
    <t xml:space="preserve">3216 Sand fra sandfang             </t>
  </si>
  <si>
    <t xml:space="preserve">3218 Småt brændbart affald         </t>
  </si>
  <si>
    <t xml:space="preserve">3219 Stort brændbart affald        </t>
  </si>
  <si>
    <t xml:space="preserve">3221 Brændbart affald t/omlastning </t>
  </si>
  <si>
    <t xml:space="preserve">3224 Klinisk risikoaffald          </t>
  </si>
  <si>
    <t xml:space="preserve">3226 Sand fra brønde               </t>
  </si>
  <si>
    <t xml:space="preserve">3227 Inert affald t/deponi         </t>
  </si>
  <si>
    <t xml:space="preserve">3231 Big bag blandet Novo          </t>
  </si>
  <si>
    <t xml:space="preserve">3234 PP/POM penne med metal        </t>
  </si>
  <si>
    <t xml:space="preserve">3236 PP/POM penne                  </t>
  </si>
  <si>
    <t xml:space="preserve">3241 Stort brændbart aff.(manuel)  </t>
  </si>
  <si>
    <t xml:space="preserve">3242 Brændbart erhvervsaffald      </t>
  </si>
  <si>
    <t xml:space="preserve">3243 Mobil makulering, papir       </t>
  </si>
  <si>
    <t xml:space="preserve">3244 Mobil mak., papir m/ringbind  </t>
  </si>
  <si>
    <t xml:space="preserve">3245 Harddiske, CD-rom mm          </t>
  </si>
  <si>
    <t xml:space="preserve">3246 Affald t/sortering            </t>
  </si>
  <si>
    <t xml:space="preserve">3248 Akkumulatorer m/jern          </t>
  </si>
  <si>
    <t xml:space="preserve">3249 PP plast på ruller            </t>
  </si>
  <si>
    <t xml:space="preserve">3251 PP plast natur                </t>
  </si>
  <si>
    <t xml:space="preserve">3299 Kremering                     </t>
  </si>
  <si>
    <t xml:space="preserve">3300 Papir til makulering          </t>
  </si>
  <si>
    <t xml:space="preserve">3301 Papir til makulering          </t>
  </si>
  <si>
    <t xml:space="preserve">3302 Papir til makulering          </t>
  </si>
  <si>
    <t xml:space="preserve">3303 Fortroligt brændbart          </t>
  </si>
  <si>
    <t xml:space="preserve">3304 Papir m/ringbind t/makulering </t>
  </si>
  <si>
    <t xml:space="preserve">3306 Fortroligt matr. t/neddeling  </t>
  </si>
  <si>
    <t xml:space="preserve">3309 Mobilsikkerhedsmak.m/ringbind </t>
  </si>
  <si>
    <t xml:space="preserve">3310 Mobil sikkerhedsmakulering    </t>
  </si>
  <si>
    <t xml:space="preserve">3314 Varer til destruktion         </t>
  </si>
  <si>
    <t>E16</t>
  </si>
  <si>
    <t xml:space="preserve">Imprægneret træ                                   </t>
  </si>
  <si>
    <t xml:space="preserve">3321 Jernbanesveller               </t>
  </si>
  <si>
    <t xml:space="preserve">3323 PE Coated hvid                </t>
  </si>
  <si>
    <t xml:space="preserve">3324 PE Coated brun                </t>
  </si>
  <si>
    <t xml:space="preserve">3325 Trimmings PE Coated           </t>
  </si>
  <si>
    <t xml:space="preserve">3326 Hvid karton uncoated          </t>
  </si>
  <si>
    <t xml:space="preserve">3327 Brun karton uncoated          </t>
  </si>
  <si>
    <t xml:space="preserve">3328 Papir m/ringbing t/makulering </t>
  </si>
  <si>
    <t xml:space="preserve">3334 Aluminium, dåser              </t>
  </si>
  <si>
    <t xml:space="preserve">3335 Rustfrit 18/8 spån            </t>
  </si>
  <si>
    <t xml:space="preserve">3338 Kabel, blandet                </t>
  </si>
  <si>
    <t xml:space="preserve">3339 PBT plast                     </t>
  </si>
  <si>
    <t xml:space="preserve">3372 Kobber, raffinering ca.95%    </t>
  </si>
  <si>
    <t>3373 Kobber, raffinering ca.95%(RC)</t>
  </si>
  <si>
    <t xml:space="preserve">3379 Messing, svært (mix ms)       </t>
  </si>
  <si>
    <t xml:space="preserve">3380 Messing, spåner               </t>
  </si>
  <si>
    <t xml:space="preserve">3388 Aluminium, nyt blank          </t>
  </si>
  <si>
    <t>3392 Aluminium, nyt blank      (RC)</t>
  </si>
  <si>
    <t xml:space="preserve">3393 Aluminium, støbt              </t>
  </si>
  <si>
    <t xml:space="preserve">3394 Aluminium, gl. valset         </t>
  </si>
  <si>
    <t xml:space="preserve">3395 Aluminium, dåser              </t>
  </si>
  <si>
    <t xml:space="preserve">3398 Nyt svær jern til saks        </t>
  </si>
  <si>
    <t xml:space="preserve">3399 Nyt sort letjern til saks     </t>
  </si>
  <si>
    <t xml:space="preserve">3400 Rustfrit, 18/8 stykker        </t>
  </si>
  <si>
    <t xml:space="preserve">3401 Rustfrit 18/8 spån            </t>
  </si>
  <si>
    <t xml:space="preserve">3402 Rustfrit, 18/10/2 syrefast    </t>
  </si>
  <si>
    <t>3403 Rustfrit, 18/8 stykker    (RC)</t>
  </si>
  <si>
    <t xml:space="preserve">3404 Rustfrit,rustfri og kobber    </t>
  </si>
  <si>
    <t xml:space="preserve">3405 Kniv stål                     </t>
  </si>
  <si>
    <t xml:space="preserve">3408 Bly, blødt rør/plads          </t>
  </si>
  <si>
    <t xml:space="preserve">3410 Blandet klipjern til beh.     </t>
  </si>
  <si>
    <t xml:space="preserve">3411 Jernspåner                    </t>
  </si>
  <si>
    <t xml:space="preserve">3412 Zink                          </t>
  </si>
  <si>
    <t>3413 Kabel, kobber 38% alm.    (RC)</t>
  </si>
  <si>
    <t>3414 Kabel, blandet            (RC)</t>
  </si>
  <si>
    <t xml:space="preserve">3415 Kabel, blandet                </t>
  </si>
  <si>
    <t xml:space="preserve">3416 Kabel, kobber 38% alm.        </t>
  </si>
  <si>
    <t>3419 Bl jern og metal (skillemetal)</t>
  </si>
  <si>
    <t xml:space="preserve">3420 Kabel, blandet med stik       </t>
  </si>
  <si>
    <t xml:space="preserve">3421 Kabel, kobber 38% uden stik   </t>
  </si>
  <si>
    <t xml:space="preserve">3423 CU/FE, elmotor                </t>
  </si>
  <si>
    <t xml:space="preserve">3424 CU/FE, elmotor                </t>
  </si>
  <si>
    <t xml:space="preserve">3429 Klipjern 20'er                </t>
  </si>
  <si>
    <t xml:space="preserve">3430 Schredder-format./kom.jern    </t>
  </si>
  <si>
    <t>3432 Schredder-format./kom.jern(RC)</t>
  </si>
  <si>
    <t xml:space="preserve">3434 Plast til neddeling           </t>
  </si>
  <si>
    <t xml:space="preserve">3435 Gammelt svært jern til saks   </t>
  </si>
  <si>
    <t xml:space="preserve">3437 Blandet klipjern til beh.     </t>
  </si>
  <si>
    <t>3439 Bl jern og metal (skillemetal)</t>
  </si>
  <si>
    <t xml:space="preserve">3445 Formateriale shredder         </t>
  </si>
  <si>
    <t xml:space="preserve">3446 Trafo                         </t>
  </si>
  <si>
    <t xml:space="preserve">3450 Papir og pap, blandet         </t>
  </si>
  <si>
    <t xml:space="preserve">3451 Papir og pap, blandet         </t>
  </si>
  <si>
    <t xml:space="preserve">3455 Paprør                        </t>
  </si>
  <si>
    <t xml:space="preserve">3456 PE Folie farvet               </t>
  </si>
  <si>
    <t xml:space="preserve">3457 PE Plast                      </t>
  </si>
  <si>
    <t>3458 784 Andet bygge- og anlægsaff.</t>
  </si>
  <si>
    <t xml:space="preserve">3459 Acrolux                       </t>
  </si>
  <si>
    <t>E15</t>
  </si>
  <si>
    <t xml:space="preserve">Træ                                               </t>
  </si>
  <si>
    <t xml:space="preserve">3462 Papir, træholdige spåner      </t>
  </si>
  <si>
    <t xml:space="preserve">3463 Ugeblade m. folie             </t>
  </si>
  <si>
    <t xml:space="preserve">3465 Bølgepap/Rondeller            </t>
  </si>
  <si>
    <t xml:space="preserve">3466 Papir/Omslag                  </t>
  </si>
  <si>
    <t xml:space="preserve">3558 Madaffald/andet organisk      </t>
  </si>
  <si>
    <t>3561 Rene betonbrokker max 60x60 cm</t>
  </si>
  <si>
    <t xml:space="preserve">3564 Storskrald, koncession        </t>
  </si>
  <si>
    <t xml:space="preserve">3566 Storskrald/Omlastning         </t>
  </si>
  <si>
    <t xml:space="preserve">3567 Stort brændbart/sort. (GBP)   </t>
  </si>
  <si>
    <t xml:space="preserve">3568 Sygehusaffald                 </t>
  </si>
  <si>
    <t xml:space="preserve">3575 Privat aflæsning              </t>
  </si>
  <si>
    <t xml:space="preserve">3576 Aluminium                     </t>
  </si>
  <si>
    <t xml:space="preserve">3587 Papir, hvidt træfri           </t>
  </si>
  <si>
    <t xml:space="preserve">3600 Fejlsorteret affald           </t>
  </si>
  <si>
    <t xml:space="preserve">3601 Fejlsorteret affald           </t>
  </si>
  <si>
    <t xml:space="preserve">3602 Affald til fyldplads          </t>
  </si>
  <si>
    <t xml:space="preserve">3604 Glas, planglas urent          </t>
  </si>
  <si>
    <t xml:space="preserve">3606 Asbest (ikke støvende)        </t>
  </si>
  <si>
    <t xml:space="preserve">3607 Asbestaff. støvende type 2    </t>
  </si>
  <si>
    <t xml:space="preserve">3609 Madaffald                     </t>
  </si>
  <si>
    <t xml:space="preserve">3610 Blandet bygningsaffald        </t>
  </si>
  <si>
    <t xml:space="preserve">3612 Brændbart bygn. aff.          </t>
  </si>
  <si>
    <t xml:space="preserve">3614 Bygningsaff.t/deponi          </t>
  </si>
  <si>
    <t xml:space="preserve">3615 Dagren. lign. affald          </t>
  </si>
  <si>
    <t xml:space="preserve">3616 E-affald bl. lav kvalitet     </t>
  </si>
  <si>
    <t xml:space="preserve">3618 Fortroligt brændbart          </t>
  </si>
  <si>
    <t xml:space="preserve">3621 Isoleringsmateriale           </t>
  </si>
  <si>
    <t xml:space="preserve">3622 Bl. bygningsaff til sortering </t>
  </si>
  <si>
    <t xml:space="preserve">3627 Rent armeret beton 0-50 cm    </t>
  </si>
  <si>
    <t xml:space="preserve">3629 Beton og teglbrokker          </t>
  </si>
  <si>
    <t xml:space="preserve">3631 Tegl/arm.beton o/50cm.        </t>
  </si>
  <si>
    <t xml:space="preserve">3632 Tegl- &amp; mursten (rent)        </t>
  </si>
  <si>
    <t xml:space="preserve">3633 Tegl/uarm.beton u/50cm        </t>
  </si>
  <si>
    <t xml:space="preserve">3634 Rent asfalt                   </t>
  </si>
  <si>
    <t xml:space="preserve">3635 Asfalt/uarm.beton under 50 cm </t>
  </si>
  <si>
    <t xml:space="preserve">3636 Olie/Vand                     </t>
  </si>
  <si>
    <t xml:space="preserve">3638 Have- &amp; parkaffald, rent      </t>
  </si>
  <si>
    <t xml:space="preserve">3639 Tagpap                        </t>
  </si>
  <si>
    <t xml:space="preserve">3640 Rent uarm.beton o/50cm        </t>
  </si>
  <si>
    <t xml:space="preserve">3641 Rent uarm.beton u/50cm        </t>
  </si>
  <si>
    <t>E27</t>
  </si>
  <si>
    <t xml:space="preserve">Slam 10-30% TS (blødt)                            </t>
  </si>
  <si>
    <t xml:space="preserve">3644 Slam mellem 10-30%            </t>
  </si>
  <si>
    <t xml:space="preserve">3646 Stød og rødder                </t>
  </si>
  <si>
    <t xml:space="preserve">3647 Uarm.beton/asfalt/tegl        </t>
  </si>
  <si>
    <t xml:space="preserve">3649 Have- &amp; parkaff., urent       </t>
  </si>
  <si>
    <t xml:space="preserve">3650 Betonelementer                </t>
  </si>
  <si>
    <t xml:space="preserve">3654 Organisk brændbart aff.       </t>
  </si>
  <si>
    <t xml:space="preserve">3656 Organisk brændbart aff.       </t>
  </si>
  <si>
    <t xml:space="preserve">3658 Organisk affald               </t>
  </si>
  <si>
    <t>E21</t>
  </si>
  <si>
    <t xml:space="preserve">Forurenet jord                                    </t>
  </si>
  <si>
    <t xml:space="preserve">3659 Jord til fyldplads            </t>
  </si>
  <si>
    <t xml:space="preserve">3660 Spåner                        </t>
  </si>
  <si>
    <t xml:space="preserve">3663 Andre batterier/akkumulatorer </t>
  </si>
  <si>
    <t xml:space="preserve">3665 Glasfiber til schredder       </t>
  </si>
  <si>
    <t xml:space="preserve">3666 Bl. beton/mur &amp; teglbrokker   </t>
  </si>
  <si>
    <t xml:space="preserve">3668 Let jern under 150 cm         </t>
  </si>
  <si>
    <t xml:space="preserve">3669 Let jern over 150 cm          </t>
  </si>
  <si>
    <t>E20</t>
  </si>
  <si>
    <t xml:space="preserve">Uforurenet jord                                   </t>
  </si>
  <si>
    <t xml:space="preserve">3671 Jord og sten                  </t>
  </si>
  <si>
    <t xml:space="preserve">3673 Dyregødning                   </t>
  </si>
  <si>
    <t xml:space="preserve">3676 Jord, ren                     </t>
  </si>
  <si>
    <t>E18</t>
  </si>
  <si>
    <t xml:space="preserve">Køleskabe med freon                               </t>
  </si>
  <si>
    <t xml:space="preserve">3678 Køleskabe og frysere          </t>
  </si>
  <si>
    <t xml:space="preserve">3681 Jord                          </t>
  </si>
  <si>
    <t xml:space="preserve">3683 Rene blandede brokker         </t>
  </si>
  <si>
    <t xml:space="preserve">3685 Rent gipsaffald               </t>
  </si>
  <si>
    <t xml:space="preserve">3686 Rent letbeton                 </t>
  </si>
  <si>
    <t>E32</t>
  </si>
  <si>
    <t xml:space="preserve">Emballage træ                                     </t>
  </si>
  <si>
    <t xml:space="preserve">3687 Træ, ubehandlet/rent - A1     </t>
  </si>
  <si>
    <t xml:space="preserve">3690 Træ, blandet/behandlet - A2   </t>
  </si>
  <si>
    <t xml:space="preserve">3691 Knust beton                   </t>
  </si>
  <si>
    <t xml:space="preserve">3692 Klinisk risikoaffald          </t>
  </si>
  <si>
    <t xml:space="preserve">3693 Storskrald                    </t>
  </si>
  <si>
    <t xml:space="preserve">3694 Zink                          </t>
  </si>
  <si>
    <t xml:space="preserve">3700 Aviser, læste, løse           </t>
  </si>
  <si>
    <t xml:space="preserve">3702 Plastfolie 1                  </t>
  </si>
  <si>
    <t xml:space="preserve">3703 Plastfolie 2                  </t>
  </si>
  <si>
    <t xml:space="preserve">3704 Plastfolie 3                  </t>
  </si>
  <si>
    <t xml:space="preserve">3705 Bølgepap                      </t>
  </si>
  <si>
    <t xml:space="preserve">3706 Plastfolie 2                  </t>
  </si>
  <si>
    <t xml:space="preserve">3708 Kviksølvaffald                </t>
  </si>
  <si>
    <t xml:space="preserve">3711 Plastfolie 1                  </t>
  </si>
  <si>
    <t xml:space="preserve">3712 Plastfolie 3                  </t>
  </si>
  <si>
    <t xml:space="preserve">3716 Lyse træholdige spåner        </t>
  </si>
  <si>
    <t xml:space="preserve">3718 Køleskabe og frysere          </t>
  </si>
  <si>
    <t xml:space="preserve">3721 Træ, ubehandlet/rent - A1     </t>
  </si>
  <si>
    <t xml:space="preserve">3722 Træ, trykimprægneret          </t>
  </si>
  <si>
    <t xml:space="preserve">3724 Alkaliske batterier           </t>
  </si>
  <si>
    <t xml:space="preserve">3725 Ni-Cd batterier               </t>
  </si>
  <si>
    <t xml:space="preserve">3727 Træ fra produktion            </t>
  </si>
  <si>
    <t xml:space="preserve">3728 Polyester                     </t>
  </si>
  <si>
    <t xml:space="preserve">3730 Klinisk risikoaffald          </t>
  </si>
  <si>
    <t xml:space="preserve">3732 Fremkalder/fikservæske        </t>
  </si>
  <si>
    <t xml:space="preserve">3734 Lyskilder                     </t>
  </si>
  <si>
    <t xml:space="preserve">3736 Affald til deponi             </t>
  </si>
  <si>
    <t xml:space="preserve">3738 Deponiaffald til sortering    </t>
  </si>
  <si>
    <t xml:space="preserve">3739 Klinisk risikoaffald          </t>
  </si>
  <si>
    <t xml:space="preserve">3740 Fixerbade                     </t>
  </si>
  <si>
    <t xml:space="preserve">3741 Medicinaffald                 </t>
  </si>
  <si>
    <t xml:space="preserve">3742 Bly (bl.fra tandlæger)        </t>
  </si>
  <si>
    <t xml:space="preserve">3743 Olieholdigt affald            </t>
  </si>
  <si>
    <t xml:space="preserve">3746 Sanitet, porcelæn olign.      </t>
  </si>
  <si>
    <t xml:space="preserve">3747 Rockwool                      </t>
  </si>
  <si>
    <t xml:space="preserve">3748 Tegl-,mur- &amp; betonbrokker     </t>
  </si>
  <si>
    <t xml:space="preserve">3751 Oliefiltre                    </t>
  </si>
  <si>
    <t xml:space="preserve">3755 Plastfolie 3                  </t>
  </si>
  <si>
    <t xml:space="preserve">3756 Plast til sortering           </t>
  </si>
  <si>
    <t xml:space="preserve">3757 Plastfolie 2                  </t>
  </si>
  <si>
    <t xml:space="preserve">3758 Rent armeret beton o/50cm.    </t>
  </si>
  <si>
    <t xml:space="preserve">3759 Plastfolie 1                  </t>
  </si>
  <si>
    <t xml:space="preserve">3765 Affald fra gadefejning        </t>
  </si>
  <si>
    <t xml:space="preserve">3769 Pudsaffald                    </t>
  </si>
  <si>
    <t xml:space="preserve">3770 Træ, blandet/behandlet - A2   </t>
  </si>
  <si>
    <t xml:space="preserve">3771 Asfalt/uarm.beton over 50 cm  </t>
  </si>
  <si>
    <t xml:space="preserve">3773 Tegl/arm.beton u/50cm         </t>
  </si>
  <si>
    <t xml:space="preserve">3774 Beton, armeret                </t>
  </si>
  <si>
    <t xml:space="preserve">3775 Beton, småt                   </t>
  </si>
  <si>
    <t xml:space="preserve">3776 Beton, stort                  </t>
  </si>
  <si>
    <t xml:space="preserve">3781 Dyregødning                   </t>
  </si>
  <si>
    <t xml:space="preserve">3783 Jord                          </t>
  </si>
  <si>
    <t xml:space="preserve">3786 Ren jord m/brokker            </t>
  </si>
  <si>
    <t xml:space="preserve">3788 Overvægt i container          </t>
  </si>
  <si>
    <t xml:space="preserve">3790 Byjord incl. analyser         </t>
  </si>
  <si>
    <t xml:space="preserve">3791 Byjord, grundpris             </t>
  </si>
  <si>
    <t xml:space="preserve">3796 Overvægt i container          </t>
  </si>
  <si>
    <t xml:space="preserve">3797 Jord til rensning             </t>
  </si>
  <si>
    <t xml:space="preserve">3799 Fritureolie                   </t>
  </si>
  <si>
    <t xml:space="preserve">3800 Spraydåser                    </t>
  </si>
  <si>
    <t xml:space="preserve">3802 Andre batterier/akkumulatorer </t>
  </si>
  <si>
    <t xml:space="preserve">3803 Dagrenovationslignende affald </t>
  </si>
  <si>
    <t xml:space="preserve">3810 Autoruder                     </t>
  </si>
  <si>
    <t xml:space="preserve">3811 Autoruder                     </t>
  </si>
  <si>
    <t xml:space="preserve">3813 Pap, papir og plast, blandet  </t>
  </si>
  <si>
    <t xml:space="preserve">3814 Pap, papir og plast, blandet  </t>
  </si>
  <si>
    <t>E11</t>
  </si>
  <si>
    <t xml:space="preserve">Emballage glas                                    </t>
  </si>
  <si>
    <t>3815 Glas, flasker &amp; emball blandet</t>
  </si>
  <si>
    <t>3816 Glas, flasker &amp; emball blandet</t>
  </si>
  <si>
    <t>3818 Jern og metal             (RC)</t>
  </si>
  <si>
    <t xml:space="preserve">3820 Kofanger, plast               </t>
  </si>
  <si>
    <t xml:space="preserve">3822 Jern og metal                 </t>
  </si>
  <si>
    <t xml:space="preserve">3824 Rent beton                    </t>
  </si>
  <si>
    <t xml:space="preserve">3825 Rent tegl                     </t>
  </si>
  <si>
    <t xml:space="preserve">3826 Blandet bygge/anlægsaffald    </t>
  </si>
  <si>
    <t xml:space="preserve">3828 Kofanger, plast               </t>
  </si>
  <si>
    <t xml:space="preserve">3829 Afgift sand og ristestof      </t>
  </si>
  <si>
    <t xml:space="preserve">3830 Skillemetal                   </t>
  </si>
  <si>
    <t xml:space="preserve">3831 Jern og metal                 </t>
  </si>
  <si>
    <t xml:space="preserve">3834 Slagger                       </t>
  </si>
  <si>
    <t xml:space="preserve">3835 Vinduer med rammer            </t>
  </si>
  <si>
    <t xml:space="preserve">3836 Støbesand                     </t>
  </si>
  <si>
    <t xml:space="preserve">3837 Kompost                       </t>
  </si>
  <si>
    <t xml:space="preserve">3838 Bl. jord, beton &amp; tegl        </t>
  </si>
  <si>
    <t xml:space="preserve">3839 Amalgan                       </t>
  </si>
  <si>
    <t>3840 Trykplader aluminium      (RC)</t>
  </si>
  <si>
    <t xml:space="preserve">3842 PP plast                      </t>
  </si>
  <si>
    <t>3843 Kabler                    (RC)</t>
  </si>
  <si>
    <t xml:space="preserve">3844 Strapex                       </t>
  </si>
  <si>
    <t xml:space="preserve">3845 Flyveaske                     </t>
  </si>
  <si>
    <t xml:space="preserve">3847 Strapex                       </t>
  </si>
  <si>
    <t xml:space="preserve">3850 Aluminium                     </t>
  </si>
  <si>
    <t xml:space="preserve">3851 Skillemetal                   </t>
  </si>
  <si>
    <t xml:space="preserve">3854 Trykplader aluminium          </t>
  </si>
  <si>
    <t xml:space="preserve">3855 Kabel, aluminium              </t>
  </si>
  <si>
    <t xml:space="preserve">3857 Olieaffald                    </t>
  </si>
  <si>
    <t xml:space="preserve">3862 Trykplader aluminium 4%       </t>
  </si>
  <si>
    <t xml:space="preserve">3876 Fortinnede dåser              </t>
  </si>
  <si>
    <t xml:space="preserve">3878 Jord og sten                  </t>
  </si>
  <si>
    <t xml:space="preserve">3883 Glas, planglas rent           </t>
  </si>
  <si>
    <t xml:space="preserve">3885 Homogen biprodukt             </t>
  </si>
  <si>
    <t xml:space="preserve">3886 Gips, vådt                    </t>
  </si>
  <si>
    <t xml:space="preserve">3887 Affald fra sandblæsning       </t>
  </si>
  <si>
    <t xml:space="preserve">3890 Glas, blandet                 </t>
  </si>
  <si>
    <t>3925 Trykfarve, maling og lakaffald</t>
  </si>
  <si>
    <t xml:space="preserve">3928 Motor, gear- og smøreolie     </t>
  </si>
  <si>
    <t xml:space="preserve">3935 Motor, gear- og smøreolie     </t>
  </si>
  <si>
    <t xml:space="preserve">3945 Udtrukne tænder               </t>
  </si>
  <si>
    <t xml:space="preserve">3964 Slamaske                      </t>
  </si>
  <si>
    <t xml:space="preserve">3965 Flyveaske fra energianlæg     </t>
  </si>
  <si>
    <t>3975 Fortinnede dåser          (RC)</t>
  </si>
  <si>
    <t>3977 Akkumulatorer m. bly      (RC)</t>
  </si>
  <si>
    <t xml:space="preserve">3978 Kasserede org. kemikalier     </t>
  </si>
  <si>
    <t>3982 Kabelskrot, blandet       (RC)</t>
  </si>
  <si>
    <t>3984 Kabelskrot, blandet       (RC)</t>
  </si>
  <si>
    <t>3986 Akkumulatorer m. bly      (RC)</t>
  </si>
  <si>
    <t>3989 Jern og metal             (RC)</t>
  </si>
  <si>
    <t>5150 Tømning sandfang efterflg. ton</t>
  </si>
  <si>
    <t xml:space="preserve">6002 Småt brændbart affald         </t>
  </si>
  <si>
    <t xml:space="preserve">6003 Brændbart aff., stort         </t>
  </si>
  <si>
    <t xml:space="preserve">6005 Deponi affald                 </t>
  </si>
  <si>
    <t xml:space="preserve">6009 Omlast deponi affald          </t>
  </si>
  <si>
    <t xml:space="preserve">6010 PVC                           </t>
  </si>
  <si>
    <t xml:space="preserve">6012 Træ, trykimprægneret          </t>
  </si>
  <si>
    <t xml:space="preserve">6013 Vinduer m/rammer              </t>
  </si>
  <si>
    <t xml:space="preserve">6014 Sanitet, porcelæn o.l.        </t>
  </si>
  <si>
    <t xml:space="preserve">6016 Dæk, blandet                  </t>
  </si>
  <si>
    <t xml:space="preserve">6017 Aviser, læste, løse           </t>
  </si>
  <si>
    <t xml:space="preserve">6018 Bølgepap                      </t>
  </si>
  <si>
    <t xml:space="preserve">6023 Træ, ubehandlet - A1          </t>
  </si>
  <si>
    <t xml:space="preserve">6024 Jern &amp; metal                  </t>
  </si>
  <si>
    <t xml:space="preserve">6025 E-skrot, blandet              </t>
  </si>
  <si>
    <t xml:space="preserve">6026 Papir til makulering          </t>
  </si>
  <si>
    <t xml:space="preserve">6029 Fryse-/ køleskabe             </t>
  </si>
  <si>
    <t xml:space="preserve">6030 Glas, planglas                </t>
  </si>
  <si>
    <t xml:space="preserve">6032 PP plast                      </t>
  </si>
  <si>
    <t xml:space="preserve">6033 Gipsplader                    </t>
  </si>
  <si>
    <t xml:space="preserve">6035 Have- og parkaffald           </t>
  </si>
  <si>
    <t xml:space="preserve">6038 PET plast                     </t>
  </si>
  <si>
    <t xml:space="preserve">6039 Glas, flasker &amp; emballageglas </t>
  </si>
  <si>
    <t xml:space="preserve">6041 Beton og teglbrokker          </t>
  </si>
  <si>
    <t xml:space="preserve">6045 Træ, blandet/behandlet - A2   </t>
  </si>
  <si>
    <t xml:space="preserve">6048 Ugeblade/reklamer, løse       </t>
  </si>
  <si>
    <t xml:space="preserve">6049 Plast til sortering           </t>
  </si>
  <si>
    <t xml:space="preserve">6054 Asbest (ikke støvende)        </t>
  </si>
  <si>
    <t xml:space="preserve">6057 Papir og pap, blandet         </t>
  </si>
  <si>
    <t xml:space="preserve">6062 Glasfiber til schredder       </t>
  </si>
  <si>
    <t xml:space="preserve">6064 Stød og rødder                </t>
  </si>
  <si>
    <t xml:space="preserve">6066 Jord og sten                  </t>
  </si>
  <si>
    <t>6067 Metalhydroxid- og metaloxislam</t>
  </si>
  <si>
    <t xml:space="preserve">6068 Slam mellem 10-30%            </t>
  </si>
  <si>
    <t xml:space="preserve">6069 Madaffald                     </t>
  </si>
  <si>
    <t xml:space="preserve">6070 Blod                          </t>
  </si>
  <si>
    <t xml:space="preserve">6076 Rent uarm. beton o/50cm       </t>
  </si>
  <si>
    <t xml:space="preserve">6077 Rent uarm.beton u/50cm        </t>
  </si>
  <si>
    <t xml:space="preserve">6079 Mave/Tarm                     </t>
  </si>
  <si>
    <t xml:space="preserve">6080 Tørskrab                      </t>
  </si>
  <si>
    <t xml:space="preserve">6081 Sigtegods                     </t>
  </si>
  <si>
    <t xml:space="preserve">6082 Flotationsslam                </t>
  </si>
  <si>
    <t xml:space="preserve">6084 Dæk, person- og varevogn      </t>
  </si>
  <si>
    <t xml:space="preserve">6085 Flyveaske                     </t>
  </si>
  <si>
    <t>6088 Trykfarve, maling og lakaffald</t>
  </si>
  <si>
    <t xml:space="preserve">6089 Kreaturgødning                </t>
  </si>
  <si>
    <t xml:space="preserve">6091 Slam &gt; 30% ts (fast)          </t>
  </si>
  <si>
    <t xml:space="preserve">6092 Rene blandede brokker         </t>
  </si>
  <si>
    <t xml:space="preserve">6093 Dæk, gamle/gummi u/tilskud    </t>
  </si>
  <si>
    <t xml:space="preserve">6094 Jord, ren                     </t>
  </si>
  <si>
    <t xml:space="preserve">6095 Dagren.lign. affald           </t>
  </si>
  <si>
    <t xml:space="preserve">6096 Aluminium, dåser              </t>
  </si>
  <si>
    <t xml:space="preserve">6097 Rustfrit stål                 </t>
  </si>
  <si>
    <t xml:space="preserve">6098 Aluminium                     </t>
  </si>
  <si>
    <t xml:space="preserve">6101 Let jern                      </t>
  </si>
  <si>
    <t xml:space="preserve">6103 Organisk affald               </t>
  </si>
  <si>
    <t xml:space="preserve">6104 Vejfyld                       </t>
  </si>
  <si>
    <t xml:space="preserve">6105 Klipjern 20'er                </t>
  </si>
  <si>
    <t xml:space="preserve">6107 Spåner                        </t>
  </si>
  <si>
    <t xml:space="preserve">6108 Dyregødning                   </t>
  </si>
  <si>
    <t xml:space="preserve">6109 Kabel, kobber 38% alm.        </t>
  </si>
  <si>
    <t>6114 Bl jern og metal (skillemetal)</t>
  </si>
  <si>
    <t xml:space="preserve">6116 Kobber, milberry              </t>
  </si>
  <si>
    <t xml:space="preserve">6155 Pap og papir, blandet         </t>
  </si>
  <si>
    <t xml:space="preserve">6157 LDPE plast 100-0 natur        </t>
  </si>
  <si>
    <t xml:space="preserve">6158 Bølgepap                      </t>
  </si>
  <si>
    <t xml:space="preserve">6159 Papir                         </t>
  </si>
  <si>
    <t xml:space="preserve">6161 Plastfolie 2                  </t>
  </si>
  <si>
    <t xml:space="preserve">6163 Aviser, læste                 </t>
  </si>
  <si>
    <t xml:space="preserve">6166 Aviser, rene                  </t>
  </si>
  <si>
    <t xml:space="preserve">6167 Makuleret papir               </t>
  </si>
  <si>
    <t xml:space="preserve">6168 Autoruder                     </t>
  </si>
  <si>
    <t xml:space="preserve">6169 Kabler                        </t>
  </si>
  <si>
    <t xml:space="preserve">6171 Organisk brædnbart aff.       </t>
  </si>
  <si>
    <t xml:space="preserve">6172 Dæk, massive/gummiringe       </t>
  </si>
  <si>
    <t xml:space="preserve">6173 Dæk, entreprenør              </t>
  </si>
  <si>
    <t xml:space="preserve">6174 Dæk, lastvogn                 </t>
  </si>
  <si>
    <t xml:space="preserve">6175 Hård olast over 500 mm        </t>
  </si>
  <si>
    <t xml:space="preserve">6176 Aluminium, dåser              </t>
  </si>
  <si>
    <t xml:space="preserve">6178 Glas, planglas urent          </t>
  </si>
  <si>
    <t xml:space="preserve">6179 Jord, ren                     </t>
  </si>
  <si>
    <t xml:space="preserve">6181 Svinegødning                  </t>
  </si>
  <si>
    <t xml:space="preserve">6182 Rockwool                      </t>
  </si>
  <si>
    <t xml:space="preserve">6184 Fritureolie                   </t>
  </si>
  <si>
    <t xml:space="preserve">6186 Plast, blandet                </t>
  </si>
  <si>
    <t xml:space="preserve">6187 Kabelskrot, blandet           </t>
  </si>
  <si>
    <t xml:space="preserve">6188 Fortroligt brændbart          </t>
  </si>
  <si>
    <t xml:space="preserve">6189 Alumium, offset               </t>
  </si>
  <si>
    <t xml:space="preserve">6190 Brændbart affald              </t>
  </si>
  <si>
    <t>6192 Glas, flasker &amp; embal. blandet</t>
  </si>
  <si>
    <t xml:space="preserve">6193 Papir, blandet                </t>
  </si>
  <si>
    <t xml:space="preserve">6194 E-affald, bl. lav kvalitet    </t>
  </si>
  <si>
    <t xml:space="preserve">6196 Kobber, raffinering ca. 95%   </t>
  </si>
  <si>
    <t xml:space="preserve">6197 Messing                       </t>
  </si>
  <si>
    <t xml:space="preserve">6198 Messing, svært (mix ms)       </t>
  </si>
  <si>
    <t xml:space="preserve">6199 Messing, spåner               </t>
  </si>
  <si>
    <t xml:space="preserve">6201 E-affald m/billedrør          </t>
  </si>
  <si>
    <t xml:space="preserve">6202 Trafo                         </t>
  </si>
  <si>
    <t xml:space="preserve">6268 E-affald, fladskærme          </t>
  </si>
  <si>
    <t xml:space="preserve">6307 Zink                          </t>
  </si>
  <si>
    <t xml:space="preserve">6388 Aluminium, nyt blankt         </t>
  </si>
  <si>
    <t xml:space="preserve">6394 Alumimium, gl. valset         </t>
  </si>
  <si>
    <t xml:space="preserve">6408 Bly, blødt rør/plads          </t>
  </si>
  <si>
    <t xml:space="preserve">6423 CU/FE, elmotor                </t>
  </si>
  <si>
    <t xml:space="preserve">6700 Affald t/sortering            </t>
  </si>
  <si>
    <t>E30</t>
  </si>
  <si>
    <t xml:space="preserve">Gips                                              </t>
  </si>
  <si>
    <t xml:space="preserve">6703 Rent gips                     </t>
  </si>
  <si>
    <t xml:space="preserve">7100 Faste olieprodukter           </t>
  </si>
  <si>
    <t xml:space="preserve">7101 Faste olieprodukter, embal.   </t>
  </si>
  <si>
    <t xml:space="preserve">7105 Fast org. kemisk affald       </t>
  </si>
  <si>
    <t xml:space="preserve">7106 Fast org. kemisk aff., embal. </t>
  </si>
  <si>
    <t xml:space="preserve">7107 Malingsrelateret affald       </t>
  </si>
  <si>
    <t xml:space="preserve">7108 Blandet malingsaffald         </t>
  </si>
  <si>
    <t xml:space="preserve">7109 Linolieklude                  </t>
  </si>
  <si>
    <t xml:space="preserve">7110 Organisk surt affald          </t>
  </si>
  <si>
    <t xml:space="preserve">7111 Kondensatorer u. PCB          </t>
  </si>
  <si>
    <t xml:space="preserve">7112 Filterposer fra affedtning    </t>
  </si>
  <si>
    <t xml:space="preserve">7116 Folie/Film                    </t>
  </si>
  <si>
    <t xml:space="preserve">7117 Tomme farvedåser              </t>
  </si>
  <si>
    <t xml:space="preserve">7118 Poly-plader                   </t>
  </si>
  <si>
    <t xml:space="preserve">7119 Trykkeriaffald/lakaffald      </t>
  </si>
  <si>
    <t xml:space="preserve">7120 Toner- og blækpatroner        </t>
  </si>
  <si>
    <t xml:space="preserve">7124 Klude og tom emballage        </t>
  </si>
  <si>
    <t xml:space="preserve">7125 Epoxy affald                  </t>
  </si>
  <si>
    <t xml:space="preserve">7126 Blandet epoxy affald          </t>
  </si>
  <si>
    <t xml:space="preserve">7127 Blandet epoxy affald hærder   </t>
  </si>
  <si>
    <t xml:space="preserve">7128 Brugt kattegrus               </t>
  </si>
  <si>
    <t xml:space="preserve">7129 Brugt epoxy clean             </t>
  </si>
  <si>
    <t xml:space="preserve">7131 Blandet malingsaffald UN 1263 </t>
  </si>
  <si>
    <t>7132 Tom emb. m/rest af epoxy clean</t>
  </si>
  <si>
    <t xml:space="preserve">7133 Polyester affald              </t>
  </si>
  <si>
    <t xml:space="preserve">7134 Tom emballage                 </t>
  </si>
  <si>
    <t xml:space="preserve">7139 Mix resin-hærder affald       </t>
  </si>
  <si>
    <t xml:space="preserve">7140 Emb. med rest af spartelmasse </t>
  </si>
  <si>
    <t xml:space="preserve">7141 Emb. rest spartelmasse        </t>
  </si>
  <si>
    <t xml:space="preserve">7143 Loctite 5366 fugemasse        </t>
  </si>
  <si>
    <t xml:space="preserve">7145 Malingsaffald foringsposer    </t>
  </si>
  <si>
    <t xml:space="preserve">7151 Oliefiltre                    </t>
  </si>
  <si>
    <t xml:space="preserve">7153 Bremsebk-,klodser og kobl.nav </t>
  </si>
  <si>
    <t xml:space="preserve">7154 Spildolie                     </t>
  </si>
  <si>
    <t xml:space="preserve">7155 Spildolie, emballeret         </t>
  </si>
  <si>
    <t xml:space="preserve">7156 Spildolie - EOF               </t>
  </si>
  <si>
    <t xml:space="preserve">7158 Kølervæske                    </t>
  </si>
  <si>
    <t xml:space="preserve">7159 Organiske opløsningsmidler    </t>
  </si>
  <si>
    <t>7160 Org. opl.midler i tromler &gt;120</t>
  </si>
  <si>
    <t>7161 Org.opl.midler i tromler &lt; 120</t>
  </si>
  <si>
    <t xml:space="preserve">7162 Org.opl.midler i palletanke   </t>
  </si>
  <si>
    <t xml:space="preserve">7163 Sprinklervæske                </t>
  </si>
  <si>
    <t xml:space="preserve">7164 Ethanol affald                </t>
  </si>
  <si>
    <t xml:space="preserve">7165 Fyringsolie/dieselolie        </t>
  </si>
  <si>
    <t xml:space="preserve">7167 Benzin                        </t>
  </si>
  <si>
    <t xml:space="preserve">7168 Opløsn.midler i småemb.       </t>
  </si>
  <si>
    <t xml:space="preserve">7169 Opløsn.middelbaseret afvask   </t>
  </si>
  <si>
    <t xml:space="preserve">7176 Ampreg 22 Resin UN 3082       </t>
  </si>
  <si>
    <t>7188 Vandbaseret rensevæske/olieemu</t>
  </si>
  <si>
    <t xml:space="preserve">7189 Fugtevand                     </t>
  </si>
  <si>
    <t xml:space="preserve">7191 Vand fra bremsevasker         </t>
  </si>
  <si>
    <t xml:space="preserve">7192 Bremsevæske                   </t>
  </si>
  <si>
    <t xml:space="preserve">7193 Akkumulatorer                 </t>
  </si>
  <si>
    <t xml:space="preserve">7194 Spraydåser                    </t>
  </si>
  <si>
    <t xml:space="preserve">7195 Gaspatroner                   </t>
  </si>
  <si>
    <t xml:space="preserve">7199 Fremkalder                    </t>
  </si>
  <si>
    <t xml:space="preserve">7200 Fotovæske, emballeret         </t>
  </si>
  <si>
    <t xml:space="preserve">7201 Fremkalder i dunke            </t>
  </si>
  <si>
    <t xml:space="preserve">7202 Fremkalder i tromler          </t>
  </si>
  <si>
    <t xml:space="preserve">7203 Fremkalder i palletanke       </t>
  </si>
  <si>
    <t>7204 Fremkalder, Finishing Solution</t>
  </si>
  <si>
    <t xml:space="preserve">7205 Perchlorethylen - flydende    </t>
  </si>
  <si>
    <t xml:space="preserve">7206 Halogenholdigt aff., pumpbart </t>
  </si>
  <si>
    <t xml:space="preserve">7207 Halogenholdigt, ikke pumpbart </t>
  </si>
  <si>
    <t xml:space="preserve">7210 PCB-holdigt affald &gt; 50 ppm   </t>
  </si>
  <si>
    <t xml:space="preserve">7214 Fixervæske i dunke            </t>
  </si>
  <si>
    <t xml:space="preserve">7216 Malingspulver/slivestøv       </t>
  </si>
  <si>
    <t xml:space="preserve">7221 Elektronikskrot               </t>
  </si>
  <si>
    <t xml:space="preserve">7222 Friturefedt og fritureolie    </t>
  </si>
  <si>
    <t xml:space="preserve">7223 Perklorethylen (fast)         </t>
  </si>
  <si>
    <t>7224 Vandbaseret org.-kemisk affald</t>
  </si>
  <si>
    <t xml:space="preserve">7225 Pumpbart org.-kemisk affald   </t>
  </si>
  <si>
    <t xml:space="preserve">7227 Vandbaseret org-kemisk affald </t>
  </si>
  <si>
    <t xml:space="preserve">7228 Vandbaseret org-kemisk affald </t>
  </si>
  <si>
    <t xml:space="preserve">7230 Epoxy Resin UN 3082 P571397   </t>
  </si>
  <si>
    <t xml:space="preserve">7232 EPIKURE Curing Agent UN 2735  </t>
  </si>
  <si>
    <t>7233 Gurit SPX 14561 Hærder UN 2735</t>
  </si>
  <si>
    <t xml:space="preserve">7239 Ampreg 23 hærder UN 2735 II   </t>
  </si>
  <si>
    <t xml:space="preserve">7242 Spildevand                    </t>
  </si>
  <si>
    <t xml:space="preserve">7243 Spildevand med lakrester      </t>
  </si>
  <si>
    <t xml:space="preserve">7244 Skyllevand/fugtevand          </t>
  </si>
  <si>
    <t xml:space="preserve">7245 Vandbaseret afvask            </t>
  </si>
  <si>
    <t xml:space="preserve">7246 Vandbaseret lakaffald         </t>
  </si>
  <si>
    <t xml:space="preserve">7247 Lyskilder                     </t>
  </si>
  <si>
    <t xml:space="preserve">7248 Kviksølvholdigt affald        </t>
  </si>
  <si>
    <t xml:space="preserve">7249 Lithium batterier             </t>
  </si>
  <si>
    <t xml:space="preserve">7252 Blandede småbatterier         </t>
  </si>
  <si>
    <t xml:space="preserve">7254 Affald fra partikelfilter     </t>
  </si>
  <si>
    <t xml:space="preserve">7257 Filterkager                   </t>
  </si>
  <si>
    <t>7258 Uorganisk surt affald i småemb</t>
  </si>
  <si>
    <t>7259 Uorganisk basisk affald småemb</t>
  </si>
  <si>
    <t>7260 Uorganisk surt aff i palletank</t>
  </si>
  <si>
    <t>7261 Uorganisk basisk aff palletank</t>
  </si>
  <si>
    <t xml:space="preserve">7262 Uorganisk surt aff i tromler  </t>
  </si>
  <si>
    <t>7263 Uorganisk basisk aff i tromler</t>
  </si>
  <si>
    <t>7264 Uorganisk affald ikke pumpbart</t>
  </si>
  <si>
    <t xml:space="preserve">7266 Fosfateringsbade              </t>
  </si>
  <si>
    <t xml:space="preserve">7267 Gødningsrester                </t>
  </si>
  <si>
    <t>7268 Uorganisk surt aff uemballeret</t>
  </si>
  <si>
    <t xml:space="preserve">7269 Uorganisk basisk uemballeret  </t>
  </si>
  <si>
    <t xml:space="preserve">7272 Isocyanat holdigt affald      </t>
  </si>
  <si>
    <t xml:space="preserve">7273 Medicinaffald                 </t>
  </si>
  <si>
    <t xml:space="preserve">7274 Blandet laboratorieaffald     </t>
  </si>
  <si>
    <t xml:space="preserve">7275 Ukendt affald                 </t>
  </si>
  <si>
    <t xml:space="preserve">7277 Tom emballage til destruktion </t>
  </si>
  <si>
    <t xml:space="preserve">7278 Ildslukkere                   </t>
  </si>
  <si>
    <t xml:space="preserve">7280 Blyholdigt affald             </t>
  </si>
  <si>
    <t xml:space="preserve">7283 Gasflasker                    </t>
  </si>
  <si>
    <t xml:space="preserve">7284 Trykflasker, specifikke typer </t>
  </si>
  <si>
    <t xml:space="preserve">7290 Pesticid affald               </t>
  </si>
  <si>
    <t xml:space="preserve">7292 Oxiderende stoffer faste - O1 </t>
  </si>
  <si>
    <t xml:space="preserve">7293 Organiske peroxider - O2      </t>
  </si>
  <si>
    <t>7294 Oxiderende stoffer flydende O1</t>
  </si>
  <si>
    <t xml:space="preserve">7296 Reaktive stoffer - O4         </t>
  </si>
  <si>
    <t xml:space="preserve">7299 Klinisk affald                </t>
  </si>
  <si>
    <t xml:space="preserve">7303 Metalstøv                     </t>
  </si>
  <si>
    <t xml:space="preserve">7306 Metalstøv                     </t>
  </si>
  <si>
    <t xml:space="preserve">7316 Organisk basisk affald        </t>
  </si>
  <si>
    <t xml:space="preserve">7318 Hydraulikslanger              </t>
  </si>
  <si>
    <t xml:space="preserve">7319 Svovlsyre                     </t>
  </si>
  <si>
    <t xml:space="preserve">7320 Slibevand                     </t>
  </si>
  <si>
    <t>7326 Kulbrinteaff. f/renserier, fl.</t>
  </si>
  <si>
    <t>7328 Rensemidl. Epoxy Clean P571400</t>
  </si>
  <si>
    <t xml:space="preserve">7329 Lim P571397                   </t>
  </si>
  <si>
    <t xml:space="preserve">7330 Malingsaffald UN 1263 P571402 </t>
  </si>
  <si>
    <t xml:space="preserve">7331 Maling hærder P571402         </t>
  </si>
  <si>
    <t>7333 Epoxy hæ. UN 2735 P571397 fly.</t>
  </si>
  <si>
    <t xml:space="preserve">7335 Epoxy hærder UN 2289 P571397  </t>
  </si>
  <si>
    <t xml:space="preserve">7336 Epoxy hærder UN 3259 P571397  </t>
  </si>
  <si>
    <t xml:space="preserve">7337 Epoxy hærder P571397          </t>
  </si>
  <si>
    <t xml:space="preserve">7339 Oxilan P571415                </t>
  </si>
  <si>
    <t xml:space="preserve">7340 Isocyanat hærder P571403      </t>
  </si>
  <si>
    <t xml:space="preserve">7342 Ildslukkere                   </t>
  </si>
  <si>
    <t xml:space="preserve">7343 Epoxy Resiner UN 3077 P571397 </t>
  </si>
  <si>
    <t>7345 Forty./Acetone UN 1263 P571399</t>
  </si>
  <si>
    <t>7346 Malingsaffald, pumpbart UN1263</t>
  </si>
  <si>
    <t>7347 Akkumulatorer             (RC)</t>
  </si>
  <si>
    <t xml:space="preserve">7348 Røgalarmer                    </t>
  </si>
  <si>
    <t>7349 Miljøfarl. husholdn. aff kendt</t>
  </si>
  <si>
    <t xml:space="preserve">7350 Slibeslam med metal           </t>
  </si>
  <si>
    <t>7351 Organisk aff. i små emballager</t>
  </si>
  <si>
    <t xml:space="preserve">7354 Fyrværkeri i vand             </t>
  </si>
  <si>
    <r>
      <t>I alt</t>
    </r>
    <r>
      <rPr>
        <sz val="10"/>
        <color indexed="8"/>
        <rFont val="Calibri"/>
        <family val="2"/>
        <scheme val="minor"/>
      </rPr>
      <t xml:space="preserve"> (stk)</t>
    </r>
  </si>
  <si>
    <r>
      <t>I alt</t>
    </r>
    <r>
      <rPr>
        <sz val="10"/>
        <color indexed="8"/>
        <rFont val="Calibri"/>
        <family val="2"/>
        <scheme val="minor"/>
      </rPr>
      <t xml:space="preserve"> (km)</t>
    </r>
  </si>
  <si>
    <r>
      <t>I alt</t>
    </r>
    <r>
      <rPr>
        <sz val="10"/>
        <color indexed="8"/>
        <rFont val="Calibri"/>
        <family val="2"/>
        <scheme val="minor"/>
      </rPr>
      <t xml:space="preserve"> (kWh)</t>
    </r>
  </si>
  <si>
    <t>Både</t>
  </si>
  <si>
    <t>Chauffør- &amp; administrationsbil</t>
  </si>
  <si>
    <t>Brændstof</t>
  </si>
  <si>
    <t>I det omfang det er muligt skal brændstofsforbruget på de enkelte linier opgøres. Dette er et meget vigtigt punkt i forhold til vores miljøregnskab. Jo mere detaljeret det kan gøres, jo bedre. Hvis der kører busser med et forskelligt forbrug på en linje, f.eks. som følge af en kombination af store og små busser, er det gennemsnitstallet (det samlede km antal divideret med antal liter anvendt) der skal noteres. Indsæt gerne flere rækker.</t>
  </si>
  <si>
    <t>Type 2 - km/l (diesel) eller km/m3 (gas) eller km/kWh (el)</t>
  </si>
  <si>
    <t>Ved flere anlæg - indsæt flere kolonner</t>
  </si>
  <si>
    <t>Diesel B7</t>
  </si>
  <si>
    <t>km/båd</t>
  </si>
  <si>
    <t>km/bil</t>
  </si>
  <si>
    <t>Diesel B7 + 50 % BtL</t>
  </si>
  <si>
    <r>
      <t xml:space="preserve">Anlæg 3 </t>
    </r>
    <r>
      <rPr>
        <sz val="10"/>
        <color rgb="FFC00000"/>
        <rFont val="Calibri"/>
        <family val="2"/>
        <scheme val="minor"/>
      </rPr>
      <t>(skriv navnet)</t>
    </r>
  </si>
  <si>
    <r>
      <t xml:space="preserve">Anlæg 2 </t>
    </r>
    <r>
      <rPr>
        <sz val="10"/>
        <color rgb="FFC00000"/>
        <rFont val="Calibri"/>
        <family val="2"/>
        <scheme val="minor"/>
      </rPr>
      <t>(skriv navnet)</t>
    </r>
  </si>
  <si>
    <r>
      <t xml:space="preserve">Anlæg 1 </t>
    </r>
    <r>
      <rPr>
        <sz val="10"/>
        <color rgb="FFC00000"/>
        <rFont val="Calibri"/>
        <family val="2"/>
        <scheme val="minor"/>
      </rPr>
      <t>(skriv navnet)</t>
    </r>
  </si>
  <si>
    <t>biogas</t>
  </si>
  <si>
    <t>Bustype 1</t>
  </si>
  <si>
    <t>Bustype 2</t>
  </si>
  <si>
    <t>kørselsandel, %</t>
  </si>
  <si>
    <t>Biogas</t>
  </si>
  <si>
    <t>1A</t>
  </si>
  <si>
    <t>Bustype</t>
  </si>
  <si>
    <t>Volvo B12</t>
  </si>
  <si>
    <t>Irizar 10,8</t>
  </si>
  <si>
    <t>VDL Ambassador</t>
  </si>
  <si>
    <t>Ved flere forskellige køretøjer og drivmidler på samme linje</t>
  </si>
  <si>
    <t>Mercedes sprinter 65</t>
  </si>
  <si>
    <t>Træpiller (ton)</t>
  </si>
  <si>
    <r>
      <t xml:space="preserve">I alt </t>
    </r>
    <r>
      <rPr>
        <sz val="10"/>
        <color indexed="8"/>
        <rFont val="Calibri"/>
        <family val="2"/>
        <scheme val="minor"/>
      </rPr>
      <t>(MWh)</t>
    </r>
  </si>
  <si>
    <t>EKSEMPEL</t>
  </si>
  <si>
    <t>R134a (kg)</t>
  </si>
  <si>
    <t>R407c (kg)</t>
  </si>
  <si>
    <t>Miljøledelsescertifikat vedlagt, ISO14001/EMAS (sæt X ud fra det anlæg)</t>
  </si>
  <si>
    <t>Brintbusser (stk.)</t>
  </si>
  <si>
    <t>Elhavnebusser (stk.)</t>
  </si>
  <si>
    <t>Dieselbusser (km)</t>
  </si>
  <si>
    <t>CNG-busser (km)</t>
  </si>
  <si>
    <t xml:space="preserve">Elbusser (km) </t>
  </si>
  <si>
    <t>Brintbusser (km)</t>
  </si>
  <si>
    <r>
      <t>Værksted inkl. opvarmede lagerlokaler (m</t>
    </r>
    <r>
      <rPr>
        <vertAlign val="superscript"/>
        <sz val="10"/>
        <rFont val="Calibri"/>
        <family val="2"/>
        <scheme val="minor"/>
      </rPr>
      <t>2</t>
    </r>
    <r>
      <rPr>
        <sz val="10"/>
        <rFont val="Calibri"/>
        <family val="2"/>
        <scheme val="minor"/>
      </rPr>
      <t>)</t>
    </r>
  </si>
  <si>
    <r>
      <t>Administration (m</t>
    </r>
    <r>
      <rPr>
        <vertAlign val="superscript"/>
        <sz val="10"/>
        <rFont val="Calibri"/>
        <family val="2"/>
        <scheme val="minor"/>
      </rPr>
      <t>2</t>
    </r>
    <r>
      <rPr>
        <sz val="10"/>
        <rFont val="Calibri"/>
        <family val="2"/>
        <scheme val="minor"/>
      </rPr>
      <t>)</t>
    </r>
  </si>
  <si>
    <r>
      <t>Vaskehal inkl. lager og øvrige opvarm. lokaler (m</t>
    </r>
    <r>
      <rPr>
        <vertAlign val="superscript"/>
        <sz val="10"/>
        <rFont val="Calibri"/>
        <family val="2"/>
        <scheme val="minor"/>
      </rPr>
      <t>2</t>
    </r>
    <r>
      <rPr>
        <sz val="10"/>
        <rFont val="Calibri"/>
        <family val="2"/>
        <scheme val="minor"/>
      </rPr>
      <t>)</t>
    </r>
  </si>
  <si>
    <t>Dieselbusser (stk.)</t>
  </si>
  <si>
    <t>CNG-busser (stk.)</t>
  </si>
  <si>
    <t xml:space="preserve">Elbusser (stk.) </t>
  </si>
  <si>
    <t>Dieselbiler (stk.)</t>
  </si>
  <si>
    <t>CNG-biler (stk.)</t>
  </si>
  <si>
    <t>Benzinbiler (stk.)</t>
  </si>
  <si>
    <t>Elbiler (stk.)</t>
  </si>
  <si>
    <t>Brintbiler (stk.)</t>
  </si>
  <si>
    <t>Elhavenbusser (km)</t>
  </si>
  <si>
    <t>Dieselbiler (km)</t>
  </si>
  <si>
    <t>CNG-biler (km)</t>
  </si>
  <si>
    <t>Benzinbiler (km)</t>
  </si>
  <si>
    <t>Elbiler (km)</t>
  </si>
  <si>
    <t>Brintbiler (km)</t>
  </si>
  <si>
    <r>
      <t>I alt</t>
    </r>
    <r>
      <rPr>
        <sz val="10"/>
        <color indexed="8"/>
        <rFont val="Calibri"/>
        <family val="2"/>
        <scheme val="minor"/>
      </rPr>
      <t xml:space="preserve"> (m</t>
    </r>
    <r>
      <rPr>
        <vertAlign val="superscript"/>
        <sz val="10"/>
        <color rgb="FF000000"/>
        <rFont val="Calibri"/>
        <family val="2"/>
        <scheme val="minor"/>
      </rPr>
      <t>2</t>
    </r>
    <r>
      <rPr>
        <sz val="10"/>
        <color indexed="8"/>
        <rFont val="Calibri"/>
        <family val="2"/>
        <scheme val="minor"/>
      </rPr>
      <t>)</t>
    </r>
  </si>
  <si>
    <t>Elbusser (kWh/km)</t>
  </si>
  <si>
    <t>elbiler (kWh/km)</t>
  </si>
  <si>
    <r>
      <t>Busvask (m</t>
    </r>
    <r>
      <rPr>
        <vertAlign val="superscript"/>
        <sz val="10"/>
        <color rgb="FF000000"/>
        <rFont val="Calibri"/>
        <family val="2"/>
        <scheme val="minor"/>
      </rPr>
      <t>3</t>
    </r>
    <r>
      <rPr>
        <sz val="10"/>
        <color indexed="8"/>
        <rFont val="Calibri"/>
        <family val="2"/>
        <scheme val="minor"/>
      </rPr>
      <t>)</t>
    </r>
  </si>
  <si>
    <r>
      <t>Øvrigt (m</t>
    </r>
    <r>
      <rPr>
        <vertAlign val="superscript"/>
        <sz val="10"/>
        <color rgb="FF000000"/>
        <rFont val="Calibri"/>
        <family val="2"/>
        <scheme val="minor"/>
      </rPr>
      <t>3</t>
    </r>
    <r>
      <rPr>
        <sz val="10"/>
        <color indexed="8"/>
        <rFont val="Calibri"/>
        <family val="2"/>
        <scheme val="minor"/>
      </rPr>
      <t>)</t>
    </r>
  </si>
  <si>
    <r>
      <t>I alt</t>
    </r>
    <r>
      <rPr>
        <sz val="10"/>
        <color indexed="8"/>
        <rFont val="Calibri"/>
        <family val="2"/>
        <scheme val="minor"/>
      </rPr>
      <t xml:space="preserve"> (m</t>
    </r>
    <r>
      <rPr>
        <vertAlign val="superscript"/>
        <sz val="10"/>
        <color rgb="FF000000"/>
        <rFont val="Calibri"/>
        <family val="2"/>
        <scheme val="minor"/>
      </rPr>
      <t>3</t>
    </r>
    <r>
      <rPr>
        <sz val="10"/>
        <color indexed="8"/>
        <rFont val="Calibri"/>
        <family val="2"/>
        <scheme val="minor"/>
      </rPr>
      <t>)</t>
    </r>
  </si>
  <si>
    <t>Diesel B7 (liter)</t>
  </si>
  <si>
    <t>B100</t>
  </si>
  <si>
    <t>HVO100 (liter)</t>
  </si>
  <si>
    <t>el (kWh)</t>
  </si>
  <si>
    <t>km/kWh</t>
  </si>
  <si>
    <t>Benzin E10 (liter)</t>
  </si>
  <si>
    <r>
      <t>CNG (Nm</t>
    </r>
    <r>
      <rPr>
        <sz val="10"/>
        <color rgb="FF000000"/>
        <rFont val="Calibri"/>
        <family val="2"/>
        <scheme val="minor"/>
      </rPr>
      <t>3</t>
    </r>
    <r>
      <rPr>
        <sz val="10"/>
        <color indexed="8"/>
        <rFont val="Calibri"/>
        <family val="2"/>
        <scheme val="minor"/>
      </rPr>
      <t>)</t>
    </r>
  </si>
  <si>
    <t>brint (kg)</t>
  </si>
  <si>
    <t>CNG (kg)</t>
  </si>
  <si>
    <t>km/kg</t>
  </si>
  <si>
    <t>km/Nm3</t>
  </si>
  <si>
    <t>CNG (Nm3)</t>
  </si>
  <si>
    <t>CNG (kg)*</t>
  </si>
  <si>
    <r>
      <t>Anlæg (kWh/m</t>
    </r>
    <r>
      <rPr>
        <vertAlign val="superscript"/>
        <sz val="10"/>
        <color rgb="FF808080"/>
        <rFont val="Calibri"/>
        <family val="2"/>
        <scheme val="minor"/>
      </rPr>
      <t>2</t>
    </r>
    <r>
      <rPr>
        <sz val="10"/>
        <color rgb="FF808080"/>
        <rFont val="Calibri"/>
        <family val="2"/>
        <scheme val="minor"/>
      </rPr>
      <t>)</t>
    </r>
  </si>
  <si>
    <t>Kølervæske/100 km</t>
  </si>
  <si>
    <t>Smøreolier/100 km</t>
  </si>
  <si>
    <t>AdBlue (liter)</t>
  </si>
  <si>
    <t>AdBlue/100 km</t>
  </si>
  <si>
    <t>R744 (kg)</t>
  </si>
  <si>
    <t>R290 (kg)</t>
  </si>
  <si>
    <t>Angiv hvilket</t>
  </si>
  <si>
    <t>Andet kølemiddel (kg)</t>
  </si>
  <si>
    <t>kg R134a/100 km</t>
  </si>
  <si>
    <t>kg R407c/100 km</t>
  </si>
  <si>
    <t>kg R722/100 km</t>
  </si>
  <si>
    <t>kg R290/100 km</t>
  </si>
  <si>
    <t>Oparbejdning (kg/100 km)</t>
  </si>
  <si>
    <t>Forbrænding (kg/100 km)</t>
  </si>
  <si>
    <t>Særlig behandling (kg/100 km)</t>
  </si>
  <si>
    <t>Deponering (kg/100 km)</t>
  </si>
  <si>
    <t>Busser (sum af drifts-, indskuds- og reservebusser)</t>
  </si>
  <si>
    <t>Drivmiddel</t>
  </si>
  <si>
    <t>Busmodel</t>
  </si>
  <si>
    <t>km/l (diesel), km/Nm3 (gas), km/kWh (el), km/kg (brint)</t>
  </si>
  <si>
    <t>1 Areal</t>
  </si>
  <si>
    <t>2 Materiel</t>
  </si>
  <si>
    <t>3 Kørte km</t>
  </si>
  <si>
    <t>4 Elektricitet</t>
  </si>
  <si>
    <t>5 Opvarmning</t>
  </si>
  <si>
    <t>6 Vand</t>
  </si>
  <si>
    <t>8 Driftsmidler</t>
  </si>
  <si>
    <t>7 Drivmiddel</t>
  </si>
  <si>
    <r>
      <t xml:space="preserve">9 Kølemidler </t>
    </r>
    <r>
      <rPr>
        <sz val="10"/>
        <color rgb="FF000000"/>
        <rFont val="Calibri"/>
        <family val="2"/>
        <scheme val="minor"/>
      </rPr>
      <t>kun til busser og havnebusser</t>
    </r>
  </si>
  <si>
    <t>10 Affald (SE FANEN MED FRAKTIONSDEFINITION)</t>
  </si>
  <si>
    <t>11 Drivmiddelforbrug per buslinje</t>
  </si>
  <si>
    <t>Bemærkning</t>
  </si>
  <si>
    <t>Dette skema knytter sig til Kontraktbilag 12.A</t>
  </si>
  <si>
    <t>Skema til kortlægning af miljøforhold hos Operatør</t>
  </si>
  <si>
    <t>Skemaversion: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</si>
</sst>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8"/>
      <name val="Arial"/>
      <family val="2"/>
    </font>
    <font>
      <b/>
      <sz val="11"/>
      <color theme="1"/>
      <name val="Calibri"/>
      <family val="2"/>
      <scheme val="minor"/>
    </font>
    <font>
      <b/>
      <sz val="20"/>
      <name val="Calibri"/>
      <family val="2"/>
      <scheme val="minor"/>
    </font>
    <font>
      <sz val="10"/>
      <name val="Calibri"/>
      <family val="2"/>
      <scheme val="minor"/>
    </font>
    <font>
      <i/>
      <sz val="10"/>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b/>
      <i/>
      <sz val="10"/>
      <color indexed="8"/>
      <name val="Calibri"/>
      <family val="2"/>
      <scheme val="minor"/>
    </font>
    <font>
      <b/>
      <sz val="10"/>
      <color indexed="9"/>
      <name val="Calibri"/>
      <family val="2"/>
      <scheme val="minor"/>
    </font>
    <font>
      <b/>
      <sz val="10"/>
      <name val="Calibri"/>
      <family val="2"/>
      <scheme val="minor"/>
    </font>
    <font>
      <sz val="10"/>
      <color indexed="23"/>
      <name val="Calibri"/>
      <family val="2"/>
      <scheme val="minor"/>
    </font>
    <font>
      <sz val="10"/>
      <color theme="0" tint="-0.499984740745262"/>
      <name val="Calibri"/>
      <family val="2"/>
      <scheme val="minor"/>
    </font>
    <font>
      <b/>
      <sz val="10"/>
      <color rgb="FFC00000"/>
      <name val="Calibri"/>
      <family val="2"/>
      <scheme val="minor"/>
    </font>
    <font>
      <sz val="10"/>
      <color rgb="FFC00000"/>
      <name val="Calibri"/>
      <family val="2"/>
      <scheme val="minor"/>
    </font>
    <font>
      <sz val="10"/>
      <color rgb="FFFF0000"/>
      <name val="Calibri"/>
      <family val="2"/>
      <scheme val="minor"/>
    </font>
    <font>
      <vertAlign val="superscript"/>
      <sz val="10"/>
      <name val="Calibri"/>
      <family val="2"/>
      <scheme val="minor"/>
    </font>
    <font>
      <vertAlign val="superscript"/>
      <sz val="10"/>
      <color rgb="FF000000"/>
      <name val="Calibri"/>
      <family val="2"/>
      <scheme val="minor"/>
    </font>
    <font>
      <vertAlign val="superscript"/>
      <sz val="10"/>
      <color rgb="FF808080"/>
      <name val="Calibri"/>
      <family val="2"/>
      <scheme val="minor"/>
    </font>
    <font>
      <sz val="10"/>
      <color rgb="FF000000"/>
      <name val="Calibri"/>
      <family val="2"/>
      <scheme val="minor"/>
    </font>
    <font>
      <sz val="10"/>
      <color rgb="FF808080"/>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7"/>
        <bgColor indexed="64"/>
      </patternFill>
    </fill>
    <fill>
      <patternFill patternType="solid">
        <fgColor indexed="51"/>
        <bgColor indexed="64"/>
      </patternFill>
    </fill>
    <fill>
      <patternFill patternType="solid">
        <fgColor indexed="16"/>
        <bgColor indexed="64"/>
      </patternFill>
    </fill>
    <fill>
      <patternFill patternType="solid">
        <fgColor theme="0"/>
        <bgColor indexed="64"/>
      </patternFill>
    </fill>
  </fills>
  <borders count="28">
    <border>
      <left/>
      <right/>
      <top/>
      <bottom/>
      <diagonal/>
    </border>
    <border>
      <left/>
      <right/>
      <top/>
      <bottom style="thin">
        <color indexed="64"/>
      </bottom>
      <diagonal/>
    </border>
    <border>
      <left/>
      <right style="thin">
        <color indexed="9"/>
      </right>
      <top style="thin">
        <color indexed="9"/>
      </top>
      <bottom/>
      <diagonal/>
    </border>
    <border>
      <left/>
      <right style="thin">
        <color indexed="9"/>
      </right>
      <top style="thin">
        <color indexed="9"/>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top style="thin">
        <color indexed="9"/>
      </top>
      <bottom/>
      <diagonal/>
    </border>
    <border>
      <left/>
      <right style="thin">
        <color indexed="9"/>
      </right>
      <top/>
      <bottom/>
      <diagonal/>
    </border>
    <border>
      <left style="thin">
        <color indexed="9"/>
      </left>
      <right/>
      <top style="thin">
        <color indexed="22"/>
      </top>
      <bottom/>
      <diagonal/>
    </border>
    <border>
      <left/>
      <right style="thin">
        <color indexed="9"/>
      </right>
      <top style="thin">
        <color indexed="9"/>
      </top>
      <bottom style="thin">
        <color indexed="22"/>
      </bottom>
      <diagonal/>
    </border>
    <border>
      <left/>
      <right/>
      <top/>
      <bottom style="thin">
        <color indexed="22"/>
      </bottom>
      <diagonal/>
    </border>
    <border>
      <left style="thin">
        <color indexed="9"/>
      </left>
      <right/>
      <top style="thin">
        <color indexed="22"/>
      </top>
      <bottom style="thin">
        <color indexed="22"/>
      </bottom>
      <diagonal/>
    </border>
    <border>
      <left style="thin">
        <color indexed="9"/>
      </left>
      <right/>
      <top style="thin">
        <color indexed="22"/>
      </top>
      <bottom style="thin">
        <color indexed="64"/>
      </bottom>
      <diagonal/>
    </border>
    <border>
      <left/>
      <right/>
      <top style="thin">
        <color indexed="22"/>
      </top>
      <bottom style="thin">
        <color indexed="64"/>
      </bottom>
      <diagonal/>
    </border>
    <border>
      <left/>
      <right/>
      <top style="thin">
        <color indexed="22"/>
      </top>
      <bottom style="thin">
        <color indexed="22"/>
      </bottom>
      <diagonal/>
    </border>
    <border>
      <left/>
      <right/>
      <top/>
      <bottom style="thin">
        <color indexed="9"/>
      </bottom>
      <diagonal/>
    </border>
    <border>
      <left style="thin">
        <color indexed="9"/>
      </left>
      <right/>
      <top/>
      <bottom style="thin">
        <color indexed="22"/>
      </bottom>
      <diagonal/>
    </border>
    <border>
      <left/>
      <right/>
      <top style="thin">
        <color indexed="64"/>
      </top>
      <bottom/>
      <diagonal/>
    </border>
    <border>
      <left/>
      <right style="thin">
        <color indexed="9"/>
      </right>
      <top style="thin">
        <color indexed="9"/>
      </top>
      <bottom style="thin">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bottom/>
      <diagonal/>
    </border>
    <border>
      <left style="thin">
        <color indexed="9"/>
      </left>
      <right/>
      <top style="thin">
        <color indexed="22"/>
      </top>
      <bottom style="thin">
        <color theme="0" tint="-0.249977111117893"/>
      </bottom>
      <diagonal/>
    </border>
    <border>
      <left/>
      <right style="thin">
        <color indexed="22"/>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13">
    <xf numFmtId="0" fontId="0" fillId="0" borderId="0" xfId="0"/>
    <xf numFmtId="0" fontId="2" fillId="0" borderId="0" xfId="0" applyFont="1"/>
    <xf numFmtId="0" fontId="4" fillId="2" borderId="0" xfId="0" applyFont="1" applyFill="1" applyAlignment="1">
      <alignmen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3" fontId="6" fillId="2" borderId="0" xfId="0" applyNumberFormat="1" applyFont="1" applyFill="1" applyAlignment="1">
      <alignment horizontal="left" vertical="center"/>
    </xf>
    <xf numFmtId="3" fontId="7" fillId="2" borderId="0" xfId="0" applyNumberFormat="1" applyFont="1" applyFill="1" applyAlignment="1">
      <alignment horizontal="left" vertical="center"/>
    </xf>
    <xf numFmtId="3" fontId="7" fillId="2" borderId="1" xfId="0" applyNumberFormat="1" applyFont="1" applyFill="1" applyBorder="1" applyAlignment="1">
      <alignment horizontal="left" vertical="center"/>
    </xf>
    <xf numFmtId="3" fontId="7" fillId="3" borderId="2" xfId="0" applyNumberFormat="1" applyFont="1" applyFill="1" applyBorder="1" applyAlignment="1">
      <alignment horizontal="right" vertical="center"/>
    </xf>
    <xf numFmtId="0" fontId="4" fillId="2" borderId="0" xfId="0" applyFont="1" applyFill="1" applyAlignment="1">
      <alignment horizontal="right" vertical="center"/>
    </xf>
    <xf numFmtId="3" fontId="8" fillId="2" borderId="0" xfId="0" applyNumberFormat="1" applyFont="1" applyFill="1" applyAlignment="1">
      <alignment horizontal="left" vertical="center"/>
    </xf>
    <xf numFmtId="3" fontId="8" fillId="2" borderId="0" xfId="0" applyNumberFormat="1" applyFont="1" applyFill="1" applyAlignment="1">
      <alignment horizontal="right" vertical="center"/>
    </xf>
    <xf numFmtId="3" fontId="6" fillId="2" borderId="17" xfId="0" applyNumberFormat="1" applyFont="1" applyFill="1" applyBorder="1" applyAlignment="1">
      <alignment horizontal="left" vertical="center"/>
    </xf>
    <xf numFmtId="3" fontId="9" fillId="2" borderId="17" xfId="0" applyNumberFormat="1" applyFont="1" applyFill="1" applyBorder="1" applyAlignment="1">
      <alignment horizontal="left" vertical="center"/>
    </xf>
    <xf numFmtId="3" fontId="9" fillId="2" borderId="0" xfId="0" applyNumberFormat="1" applyFont="1" applyFill="1" applyAlignment="1">
      <alignment horizontal="left" vertical="center"/>
    </xf>
    <xf numFmtId="0" fontId="5" fillId="2" borderId="0" xfId="0" applyFont="1" applyFill="1" applyAlignment="1">
      <alignment horizontal="right" vertical="center"/>
    </xf>
    <xf numFmtId="0" fontId="4" fillId="2" borderId="0" xfId="0" applyFont="1" applyFill="1" applyAlignment="1">
      <alignment horizontal="center" vertical="center"/>
    </xf>
    <xf numFmtId="0" fontId="4" fillId="7" borderId="0" xfId="0" applyFont="1" applyFill="1" applyAlignment="1">
      <alignment vertical="center"/>
    </xf>
    <xf numFmtId="0" fontId="4" fillId="2" borderId="0" xfId="0" applyFont="1" applyFill="1" applyAlignment="1">
      <alignment horizontal="left"/>
    </xf>
    <xf numFmtId="3" fontId="11" fillId="2" borderId="0" xfId="0" applyNumberFormat="1" applyFont="1" applyFill="1" applyAlignment="1">
      <alignment horizontal="right" vertical="center"/>
    </xf>
    <xf numFmtId="0" fontId="4" fillId="7" borderId="0" xfId="0" applyFont="1" applyFill="1" applyAlignment="1">
      <alignment horizontal="left" vertical="center"/>
    </xf>
    <xf numFmtId="0" fontId="11" fillId="2" borderId="0" xfId="0" applyFont="1" applyFill="1" applyAlignment="1">
      <alignment horizontal="right" vertical="center"/>
    </xf>
    <xf numFmtId="14" fontId="4" fillId="7" borderId="0" xfId="0" applyNumberFormat="1" applyFont="1" applyFill="1" applyAlignment="1">
      <alignment vertical="center"/>
    </xf>
    <xf numFmtId="14" fontId="4" fillId="7" borderId="0" xfId="0" applyNumberFormat="1" applyFont="1" applyFill="1" applyAlignment="1">
      <alignment horizontal="left" vertical="center"/>
    </xf>
    <xf numFmtId="14" fontId="4" fillId="2" borderId="0" xfId="0" applyNumberFormat="1" applyFont="1" applyFill="1" applyAlignment="1">
      <alignment vertical="center"/>
    </xf>
    <xf numFmtId="0" fontId="11" fillId="2" borderId="0" xfId="0" applyFont="1" applyFill="1" applyAlignment="1">
      <alignment horizontal="left"/>
    </xf>
    <xf numFmtId="0" fontId="10" fillId="2" borderId="0" xfId="0" applyFont="1" applyFill="1" applyAlignment="1">
      <alignment horizontal="center" vertical="center" textRotation="90"/>
    </xf>
    <xf numFmtId="3" fontId="11" fillId="2" borderId="0" xfId="0" applyNumberFormat="1" applyFont="1" applyFill="1" applyAlignment="1">
      <alignment horizontal="left" vertical="center" textRotation="45"/>
    </xf>
    <xf numFmtId="3" fontId="7" fillId="2" borderId="0" xfId="0" applyNumberFormat="1" applyFont="1" applyFill="1" applyAlignment="1">
      <alignment horizontal="right" vertical="center"/>
    </xf>
    <xf numFmtId="3" fontId="4" fillId="2" borderId="0" xfId="0" applyNumberFormat="1" applyFont="1" applyFill="1" applyAlignment="1">
      <alignment horizontal="right" vertical="center"/>
    </xf>
    <xf numFmtId="0" fontId="4" fillId="7" borderId="0" xfId="0" applyFont="1" applyFill="1" applyAlignment="1">
      <alignment horizontal="right" vertical="center"/>
    </xf>
    <xf numFmtId="3" fontId="4" fillId="2" borderId="11" xfId="0" applyNumberFormat="1" applyFont="1" applyFill="1" applyBorder="1" applyAlignment="1">
      <alignment horizontal="right" vertical="center"/>
    </xf>
    <xf numFmtId="3" fontId="4" fillId="7" borderId="0" xfId="0" applyNumberFormat="1" applyFont="1" applyFill="1" applyAlignment="1">
      <alignment horizontal="right" vertical="center"/>
    </xf>
    <xf numFmtId="3" fontId="4" fillId="3" borderId="6" xfId="0" applyNumberFormat="1" applyFont="1" applyFill="1" applyBorder="1" applyAlignment="1">
      <alignment horizontal="left"/>
    </xf>
    <xf numFmtId="3" fontId="4" fillId="2" borderId="8" xfId="0" applyNumberFormat="1" applyFont="1" applyFill="1" applyBorder="1" applyAlignment="1">
      <alignment horizontal="right" vertical="center"/>
    </xf>
    <xf numFmtId="3" fontId="4" fillId="3" borderId="5" xfId="0" applyNumberFormat="1" applyFont="1" applyFill="1" applyBorder="1" applyAlignment="1">
      <alignment horizontal="left"/>
    </xf>
    <xf numFmtId="3" fontId="7" fillId="3" borderId="18" xfId="0" applyNumberFormat="1" applyFont="1" applyFill="1" applyBorder="1" applyAlignment="1">
      <alignment horizontal="right" vertical="center"/>
    </xf>
    <xf numFmtId="3" fontId="4" fillId="2" borderId="13" xfId="0" applyNumberFormat="1" applyFont="1" applyFill="1" applyBorder="1" applyAlignment="1">
      <alignment horizontal="right" vertical="center"/>
    </xf>
    <xf numFmtId="3" fontId="7" fillId="0" borderId="0" xfId="0" applyNumberFormat="1" applyFont="1" applyAlignment="1">
      <alignment horizontal="right" vertical="center"/>
    </xf>
    <xf numFmtId="3" fontId="6" fillId="7" borderId="0" xfId="0" applyNumberFormat="1" applyFont="1" applyFill="1" applyAlignment="1">
      <alignment horizontal="right" vertical="center"/>
    </xf>
    <xf numFmtId="3" fontId="4" fillId="2" borderId="0" xfId="0" applyNumberFormat="1" applyFont="1" applyFill="1" applyAlignment="1">
      <alignment horizontal="left"/>
    </xf>
    <xf numFmtId="3" fontId="7" fillId="2" borderId="0" xfId="0" applyNumberFormat="1" applyFont="1" applyFill="1" applyAlignment="1">
      <alignment vertical="center"/>
    </xf>
    <xf numFmtId="3" fontId="7" fillId="3" borderId="4" xfId="0" applyNumberFormat="1" applyFont="1" applyFill="1" applyBorder="1" applyAlignment="1">
      <alignment horizontal="right" vertical="center"/>
    </xf>
    <xf numFmtId="0" fontId="4" fillId="3" borderId="15" xfId="0" applyFont="1" applyFill="1" applyBorder="1" applyAlignment="1">
      <alignment horizontal="left"/>
    </xf>
    <xf numFmtId="0" fontId="4" fillId="3" borderId="6" xfId="0" applyFont="1" applyFill="1" applyBorder="1" applyAlignment="1">
      <alignment horizontal="left"/>
    </xf>
    <xf numFmtId="3" fontId="7" fillId="0" borderId="17" xfId="0" applyNumberFormat="1" applyFont="1" applyBorder="1" applyAlignment="1">
      <alignment horizontal="right" vertical="center"/>
    </xf>
    <xf numFmtId="3" fontId="7" fillId="3" borderId="7"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4" fillId="2" borderId="10" xfId="0" applyFont="1" applyFill="1" applyBorder="1" applyAlignment="1">
      <alignment horizontal="right" vertical="center"/>
    </xf>
    <xf numFmtId="3" fontId="12" fillId="2" borderId="0" xfId="0" applyNumberFormat="1" applyFont="1" applyFill="1" applyAlignment="1">
      <alignment horizontal="left" vertical="center"/>
    </xf>
    <xf numFmtId="4" fontId="7" fillId="0" borderId="0" xfId="0" applyNumberFormat="1" applyFont="1" applyAlignment="1">
      <alignment horizontal="right" vertical="center"/>
    </xf>
    <xf numFmtId="4" fontId="7" fillId="7" borderId="0" xfId="0" applyNumberFormat="1" applyFont="1" applyFill="1" applyAlignment="1">
      <alignment horizontal="right" vertical="center"/>
    </xf>
    <xf numFmtId="3" fontId="7" fillId="3" borderId="9"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3" fontId="4" fillId="2" borderId="14" xfId="0" applyNumberFormat="1" applyFont="1" applyFill="1" applyBorder="1" applyAlignment="1">
      <alignment horizontal="right" vertical="center"/>
    </xf>
    <xf numFmtId="3" fontId="4" fillId="3" borderId="0" xfId="0" applyNumberFormat="1" applyFont="1" applyFill="1" applyAlignment="1">
      <alignment horizontal="left"/>
    </xf>
    <xf numFmtId="3" fontId="4" fillId="2" borderId="16"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3" fontId="4" fillId="3" borderId="15" xfId="0" applyNumberFormat="1" applyFont="1" applyFill="1" applyBorder="1" applyAlignment="1">
      <alignment horizontal="left"/>
    </xf>
    <xf numFmtId="3" fontId="6" fillId="2" borderId="0" xfId="0" applyNumberFormat="1" applyFont="1" applyFill="1" applyAlignment="1">
      <alignment horizontal="center" vertical="center" wrapText="1"/>
    </xf>
    <xf numFmtId="164" fontId="7" fillId="2" borderId="0" xfId="0" applyNumberFormat="1" applyFont="1" applyFill="1" applyAlignment="1">
      <alignment horizontal="right" vertical="center"/>
    </xf>
    <xf numFmtId="164" fontId="7" fillId="7" borderId="0" xfId="0" applyNumberFormat="1" applyFont="1" applyFill="1" applyAlignment="1">
      <alignment horizontal="right" vertical="center"/>
    </xf>
    <xf numFmtId="3" fontId="7" fillId="2" borderId="0" xfId="0" applyNumberFormat="1" applyFont="1" applyFill="1" applyAlignment="1">
      <alignment horizontal="center" vertical="center" textRotation="90" wrapText="1"/>
    </xf>
    <xf numFmtId="3" fontId="7" fillId="2" borderId="0" xfId="0" applyNumberFormat="1" applyFont="1" applyFill="1" applyAlignment="1">
      <alignment horizontal="center" vertical="center" wrapText="1"/>
    </xf>
    <xf numFmtId="3" fontId="7" fillId="3" borderId="3" xfId="0" applyNumberFormat="1" applyFont="1" applyFill="1" applyBorder="1" applyAlignment="1">
      <alignment horizontal="right" vertical="center"/>
    </xf>
    <xf numFmtId="3" fontId="7" fillId="7" borderId="0" xfId="0" applyNumberFormat="1" applyFont="1" applyFill="1" applyAlignment="1">
      <alignment horizontal="right" vertical="center"/>
    </xf>
    <xf numFmtId="0" fontId="4" fillId="2" borderId="0" xfId="0" applyFont="1" applyFill="1" applyAlignment="1">
      <alignment vertical="center" wrapText="1"/>
    </xf>
    <xf numFmtId="0" fontId="11" fillId="2" borderId="0" xfId="0" applyFont="1" applyFill="1" applyAlignment="1">
      <alignment horizontal="center" wrapText="1"/>
    </xf>
    <xf numFmtId="3" fontId="11" fillId="2" borderId="0" xfId="0" applyNumberFormat="1" applyFont="1" applyFill="1" applyAlignment="1">
      <alignment horizontal="left" vertical="center"/>
    </xf>
    <xf numFmtId="3" fontId="13" fillId="2" borderId="0" xfId="0" applyNumberFormat="1" applyFont="1" applyFill="1" applyAlignment="1">
      <alignment horizontal="left" vertical="center"/>
    </xf>
    <xf numFmtId="3" fontId="4" fillId="2" borderId="0" xfId="0" applyNumberFormat="1" applyFont="1" applyFill="1" applyAlignment="1">
      <alignment horizontal="left" vertical="center"/>
    </xf>
    <xf numFmtId="3" fontId="5" fillId="2" borderId="0" xfId="0" applyNumberFormat="1" applyFont="1" applyFill="1" applyAlignment="1">
      <alignment horizontal="right" vertical="center"/>
    </xf>
    <xf numFmtId="3" fontId="4" fillId="2" borderId="1" xfId="0" applyNumberFormat="1" applyFont="1" applyFill="1" applyBorder="1" applyAlignment="1">
      <alignment horizontal="left" vertical="center"/>
    </xf>
    <xf numFmtId="0" fontId="3" fillId="2" borderId="0" xfId="0" applyFont="1" applyFill="1" applyAlignment="1">
      <alignment vertical="center"/>
    </xf>
    <xf numFmtId="0" fontId="4" fillId="7" borderId="0" xfId="0" applyFont="1" applyFill="1" applyAlignment="1">
      <alignment horizontal="center" wrapText="1"/>
    </xf>
    <xf numFmtId="0" fontId="4" fillId="7" borderId="0" xfId="0" applyFont="1" applyFill="1" applyAlignment="1">
      <alignment horizontal="center" vertical="center"/>
    </xf>
    <xf numFmtId="3" fontId="4" fillId="3" borderId="10" xfId="0" applyNumberFormat="1" applyFont="1" applyFill="1" applyBorder="1" applyAlignment="1">
      <alignment horizontal="left" wrapText="1"/>
    </xf>
    <xf numFmtId="0" fontId="4" fillId="3" borderId="19" xfId="0" applyFont="1" applyFill="1" applyBorder="1" applyAlignment="1">
      <alignment horizontal="center" vertical="center" wrapText="1"/>
    </xf>
    <xf numFmtId="0" fontId="4" fillId="7" borderId="0" xfId="0" applyFont="1" applyFill="1" applyAlignment="1">
      <alignment horizontal="center" vertical="center" wrapText="1"/>
    </xf>
    <xf numFmtId="0" fontId="4" fillId="3" borderId="19" xfId="0" applyFont="1" applyFill="1" applyBorder="1" applyAlignment="1">
      <alignment horizontal="center" vertical="center"/>
    </xf>
    <xf numFmtId="4" fontId="4" fillId="3" borderId="19" xfId="0" applyNumberFormat="1" applyFont="1" applyFill="1" applyBorder="1" applyAlignment="1">
      <alignment horizontal="center" vertical="center" wrapText="1"/>
    </xf>
    <xf numFmtId="4" fontId="4" fillId="3" borderId="19" xfId="0" applyNumberFormat="1" applyFont="1" applyFill="1" applyBorder="1" applyAlignment="1">
      <alignment horizontal="center" vertical="center"/>
    </xf>
    <xf numFmtId="2" fontId="4" fillId="3" borderId="19" xfId="0" applyNumberFormat="1" applyFont="1" applyFill="1" applyBorder="1" applyAlignment="1">
      <alignment horizontal="center" vertical="center" wrapText="1"/>
    </xf>
    <xf numFmtId="2" fontId="4" fillId="3" borderId="19" xfId="0" applyNumberFormat="1" applyFont="1" applyFill="1" applyBorder="1" applyAlignment="1">
      <alignment horizontal="center" vertical="center"/>
    </xf>
    <xf numFmtId="0" fontId="4" fillId="2" borderId="0" xfId="0" applyFont="1" applyFill="1" applyAlignment="1">
      <alignment vertical="top" wrapText="1"/>
    </xf>
    <xf numFmtId="0" fontId="15" fillId="3" borderId="10" xfId="0" applyFont="1" applyFill="1" applyBorder="1" applyAlignment="1">
      <alignment horizontal="left" wrapText="1"/>
    </xf>
    <xf numFmtId="0" fontId="11" fillId="2" borderId="0" xfId="0" applyFont="1" applyFill="1" applyAlignment="1">
      <alignment horizontal="left" vertical="center"/>
    </xf>
    <xf numFmtId="0" fontId="11" fillId="2" borderId="0" xfId="0" applyFont="1" applyFill="1" applyAlignment="1">
      <alignment vertical="center"/>
    </xf>
    <xf numFmtId="3" fontId="16" fillId="2" borderId="0" xfId="0" applyNumberFormat="1" applyFont="1" applyFill="1" applyAlignment="1">
      <alignment horizontal="left" vertical="center"/>
    </xf>
    <xf numFmtId="0" fontId="11" fillId="7" borderId="0" xfId="0" applyFont="1" applyFill="1" applyAlignment="1">
      <alignment vertical="center"/>
    </xf>
    <xf numFmtId="0" fontId="11" fillId="7" borderId="0" xfId="0" applyFont="1" applyFill="1" applyAlignment="1">
      <alignment horizontal="center" wrapText="1"/>
    </xf>
    <xf numFmtId="0" fontId="11" fillId="2" borderId="20" xfId="0" applyFont="1" applyFill="1" applyBorder="1" applyAlignment="1">
      <alignment horizontal="center" wrapText="1"/>
    </xf>
    <xf numFmtId="3" fontId="4" fillId="2" borderId="24" xfId="0" applyNumberFormat="1" applyFont="1" applyFill="1" applyBorder="1" applyAlignment="1">
      <alignment horizontal="right" vertical="center"/>
    </xf>
    <xf numFmtId="164" fontId="7" fillId="2" borderId="25" xfId="0" applyNumberFormat="1" applyFont="1" applyFill="1" applyBorder="1" applyAlignment="1">
      <alignment horizontal="right" vertical="center"/>
    </xf>
    <xf numFmtId="164" fontId="7" fillId="2" borderId="17" xfId="0" applyNumberFormat="1" applyFont="1" applyFill="1" applyBorder="1" applyAlignment="1">
      <alignment horizontal="right" vertical="center"/>
    </xf>
    <xf numFmtId="0" fontId="10" fillId="2" borderId="0" xfId="0" applyFont="1" applyFill="1" applyAlignment="1">
      <alignment horizontal="center" vertical="center"/>
    </xf>
    <xf numFmtId="0" fontId="15" fillId="2" borderId="23" xfId="0" applyFont="1" applyFill="1" applyBorder="1" applyAlignment="1">
      <alignment vertical="center"/>
    </xf>
    <xf numFmtId="0" fontId="4" fillId="3" borderId="21" xfId="0" applyFont="1" applyFill="1" applyBorder="1" applyAlignment="1">
      <alignment horizontal="left" vertical="center"/>
    </xf>
    <xf numFmtId="0" fontId="4" fillId="3" borderId="22" xfId="0" applyFont="1" applyFill="1" applyBorder="1" applyAlignment="1">
      <alignment horizontal="left" vertical="center"/>
    </xf>
    <xf numFmtId="0" fontId="4" fillId="3" borderId="0" xfId="0" applyFont="1" applyFill="1" applyAlignment="1">
      <alignment horizontal="left" vertical="center"/>
    </xf>
    <xf numFmtId="0" fontId="3" fillId="2" borderId="0" xfId="0" applyFont="1" applyFill="1" applyAlignment="1">
      <alignment horizontal="left" vertical="center"/>
    </xf>
    <xf numFmtId="0" fontId="4" fillId="3" borderId="20" xfId="0" applyFont="1" applyFill="1" applyBorder="1" applyAlignment="1">
      <alignment horizontal="left" vertical="center"/>
    </xf>
    <xf numFmtId="0" fontId="4" fillId="2" borderId="26" xfId="0" applyFont="1" applyFill="1" applyBorder="1" applyAlignment="1">
      <alignment horizontal="right" vertical="center"/>
    </xf>
    <xf numFmtId="0" fontId="4" fillId="2" borderId="26" xfId="0" applyFont="1" applyFill="1" applyBorder="1" applyAlignment="1">
      <alignment horizontal="center" vertical="center"/>
    </xf>
    <xf numFmtId="14" fontId="4" fillId="7" borderId="26" xfId="0" applyNumberFormat="1" applyFont="1" applyFill="1" applyBorder="1" applyAlignment="1">
      <alignment vertical="center"/>
    </xf>
    <xf numFmtId="0" fontId="11" fillId="2" borderId="1" xfId="0" applyFont="1" applyFill="1" applyBorder="1" applyAlignment="1">
      <alignment vertical="center"/>
    </xf>
    <xf numFmtId="0" fontId="14" fillId="2" borderId="1" xfId="0" applyFont="1" applyFill="1" applyBorder="1" applyAlignment="1">
      <alignment vertical="center" wrapText="1"/>
    </xf>
    <xf numFmtId="0" fontId="11" fillId="2" borderId="0" xfId="0" applyFont="1" applyFill="1" applyAlignment="1">
      <alignment horizontal="right" vertical="center"/>
    </xf>
    <xf numFmtId="0" fontId="11" fillId="2" borderId="27" xfId="0" applyFont="1" applyFill="1" applyBorder="1" applyAlignment="1">
      <alignment horizontal="right" vertical="center"/>
    </xf>
    <xf numFmtId="0" fontId="10" fillId="5" borderId="0" xfId="0" applyFont="1" applyFill="1" applyAlignment="1">
      <alignment horizontal="center" vertical="center" textRotation="90"/>
    </xf>
    <xf numFmtId="0" fontId="10" fillId="4" borderId="0" xfId="0" applyFont="1" applyFill="1" applyAlignment="1">
      <alignment horizontal="center" vertical="center" textRotation="90"/>
    </xf>
    <xf numFmtId="0" fontId="10" fillId="6" borderId="0" xfId="0" applyFont="1" applyFill="1" applyAlignment="1">
      <alignment horizontal="center" vertical="center" textRotation="90"/>
    </xf>
    <xf numFmtId="3" fontId="6" fillId="2" borderId="0" xfId="0" applyNumberFormat="1"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ksterneData_1" preserveFormatting="0" connectionId="1" xr16:uid="{00000000-0016-0000-0100-000000000000}" autoFormatId="0" applyNumberFormats="0" applyBorderFormats="0" applyFontFormats="1" applyPatternFormats="1" applyAlignmentFormats="0" applyWidthHeightFormats="0">
  <queryTableRefresh preserveSortFilterLayout="0" nextId="6">
    <queryTableFields count="5">
      <queryTableField id="1" name="Behandlingsform"/>
      <queryTableField id="2" name="Tekst Behandlingsform"/>
      <queryTableField id="3" name="Fraktionsgruppe"/>
      <queryTableField id="4" name="Tekst Fraktionsgruppeniveau"/>
      <queryTableField id="5" name="Faktureringstekst"/>
    </queryTableFields>
    <sortState xmlns:xlrd2="http://schemas.microsoft.com/office/spreadsheetml/2017/richdata2" ref="A2:E639">
      <sortCondition ref="D1:D639"/>
    </sortState>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AC153"/>
  <sheetViews>
    <sheetView tabSelected="1" view="pageBreakPreview" topLeftCell="A7" zoomScaleNormal="100" zoomScaleSheetLayoutView="100" workbookViewId="0">
      <selection activeCell="D4" sqref="D4"/>
    </sheetView>
  </sheetViews>
  <sheetFormatPr defaultRowHeight="12.75" x14ac:dyDescent="0.2"/>
  <cols>
    <col min="1" max="1" width="3.7109375" style="16" customWidth="1"/>
    <col min="2" max="2" width="10.7109375" style="3" customWidth="1"/>
    <col min="3" max="3" width="3.7109375" style="9" customWidth="1"/>
    <col min="4" max="4" width="41" style="9" customWidth="1"/>
    <col min="5" max="5" width="2.7109375" style="9" customWidth="1"/>
    <col min="6" max="7" width="11.42578125" style="9" customWidth="1"/>
    <col min="8" max="8" width="11.42578125" style="16" customWidth="1"/>
    <col min="9" max="9" width="11.42578125" style="2" customWidth="1"/>
    <col min="10" max="10" width="8.42578125" style="2" customWidth="1"/>
    <col min="11" max="11" width="2.7109375" style="2" customWidth="1"/>
    <col min="12" max="12" width="36.85546875" style="2" bestFit="1" customWidth="1"/>
    <col min="13" max="13" width="2.7109375" style="17" customWidth="1"/>
    <col min="14" max="14" width="3.7109375" style="17" customWidth="1"/>
    <col min="15" max="15" width="8.7109375" style="17" bestFit="1" customWidth="1"/>
    <col min="16" max="16" width="10.7109375" style="18" customWidth="1"/>
    <col min="17" max="17" width="2.7109375" style="17" customWidth="1"/>
    <col min="18" max="18" width="20.7109375" style="17" customWidth="1"/>
    <col min="19" max="19" width="20.7109375" style="2" customWidth="1"/>
    <col min="20" max="20" width="13.7109375" style="2" customWidth="1"/>
    <col min="21" max="22" width="26.7109375" style="2" customWidth="1"/>
    <col min="23" max="23" width="2.7109375" style="17" customWidth="1"/>
    <col min="24" max="24" width="20.7109375" style="17" customWidth="1"/>
    <col min="25" max="25" width="20.7109375" style="2" customWidth="1"/>
    <col min="26" max="26" width="13.7109375" style="2" customWidth="1"/>
    <col min="27" max="28" width="26.7109375" style="2" customWidth="1"/>
    <col min="29" max="29" width="2.7109375" style="2" customWidth="1"/>
    <col min="30" max="16384" width="9.140625" style="2"/>
  </cols>
  <sheetData>
    <row r="1" spans="1:15" ht="26.25" customHeight="1" x14ac:dyDescent="0.2">
      <c r="A1" s="100" t="s">
        <v>848</v>
      </c>
      <c r="B1" s="100"/>
      <c r="C1" s="100"/>
      <c r="D1" s="100"/>
      <c r="E1" s="100"/>
      <c r="F1" s="100"/>
      <c r="G1" s="100"/>
      <c r="H1" s="100"/>
      <c r="I1" s="100"/>
      <c r="J1" s="73"/>
      <c r="K1" s="73"/>
      <c r="L1" s="73"/>
      <c r="M1" s="73"/>
      <c r="N1" s="111" t="s">
        <v>14</v>
      </c>
      <c r="O1" s="73"/>
    </row>
    <row r="2" spans="1:15" x14ac:dyDescent="0.2">
      <c r="A2" s="3" t="s">
        <v>849</v>
      </c>
      <c r="C2" s="86"/>
      <c r="D2" s="3"/>
      <c r="E2" s="86"/>
      <c r="F2" s="86"/>
      <c r="G2" s="86"/>
      <c r="H2" s="86"/>
      <c r="I2" s="86"/>
      <c r="J2" s="87"/>
      <c r="K2" s="87"/>
      <c r="L2" s="87"/>
      <c r="M2" s="87"/>
      <c r="N2" s="111"/>
      <c r="O2" s="87"/>
    </row>
    <row r="3" spans="1:15" x14ac:dyDescent="0.2">
      <c r="A3" s="3" t="s">
        <v>847</v>
      </c>
      <c r="C3" s="3"/>
      <c r="D3" s="3"/>
      <c r="E3" s="3"/>
      <c r="F3" s="3"/>
      <c r="G3" s="3"/>
      <c r="H3" s="3"/>
      <c r="I3" s="3"/>
      <c r="J3" s="3"/>
      <c r="K3" s="3"/>
      <c r="L3" s="3"/>
      <c r="M3" s="3"/>
      <c r="N3" s="111"/>
      <c r="O3" s="3"/>
    </row>
    <row r="4" spans="1:15" x14ac:dyDescent="0.2">
      <c r="I4" s="17"/>
      <c r="J4" s="17"/>
      <c r="K4" s="17"/>
      <c r="N4" s="111"/>
    </row>
    <row r="5" spans="1:15" ht="12.75" customHeight="1" x14ac:dyDescent="0.2">
      <c r="A5" s="109" t="s">
        <v>13</v>
      </c>
      <c r="B5" s="19" t="s">
        <v>3</v>
      </c>
      <c r="C5" s="99"/>
      <c r="D5" s="99"/>
      <c r="E5" s="99"/>
      <c r="I5" s="17"/>
      <c r="J5" s="20"/>
      <c r="K5" s="20"/>
      <c r="N5" s="111"/>
    </row>
    <row r="6" spans="1:15" x14ac:dyDescent="0.2">
      <c r="A6" s="109"/>
      <c r="B6" s="9"/>
      <c r="C6" s="3"/>
      <c r="D6" s="3"/>
      <c r="E6" s="3"/>
      <c r="I6" s="20"/>
      <c r="J6" s="20"/>
      <c r="K6" s="20"/>
      <c r="N6" s="111"/>
    </row>
    <row r="7" spans="1:15" x14ac:dyDescent="0.2">
      <c r="A7" s="109"/>
      <c r="B7" s="21" t="s">
        <v>2</v>
      </c>
      <c r="C7" s="3"/>
      <c r="D7" s="3"/>
      <c r="E7" s="3"/>
      <c r="I7" s="20"/>
      <c r="J7" s="20"/>
      <c r="K7" s="20"/>
      <c r="N7" s="111"/>
    </row>
    <row r="8" spans="1:15" x14ac:dyDescent="0.2">
      <c r="A8" s="109"/>
      <c r="B8" s="9" t="s">
        <v>9</v>
      </c>
      <c r="C8" s="101"/>
      <c r="D8" s="101"/>
      <c r="E8" s="101"/>
      <c r="I8" s="17"/>
      <c r="J8" s="20"/>
      <c r="K8" s="20"/>
      <c r="N8" s="111"/>
    </row>
    <row r="9" spans="1:15" x14ac:dyDescent="0.2">
      <c r="A9" s="109"/>
      <c r="B9" s="9" t="s">
        <v>10</v>
      </c>
      <c r="C9" s="97"/>
      <c r="D9" s="97"/>
      <c r="E9" s="97"/>
      <c r="I9" s="17"/>
      <c r="J9" s="20"/>
      <c r="K9" s="20"/>
      <c r="N9" s="111"/>
    </row>
    <row r="10" spans="1:15" x14ac:dyDescent="0.2">
      <c r="A10" s="109"/>
      <c r="B10" s="9" t="s">
        <v>11</v>
      </c>
      <c r="C10" s="97"/>
      <c r="D10" s="97"/>
      <c r="E10" s="97"/>
      <c r="I10" s="17"/>
      <c r="J10" s="20"/>
      <c r="K10" s="20"/>
      <c r="N10" s="111"/>
    </row>
    <row r="11" spans="1:15" x14ac:dyDescent="0.2">
      <c r="A11" s="109"/>
      <c r="B11" s="9" t="s">
        <v>12</v>
      </c>
      <c r="C11" s="98"/>
      <c r="D11" s="98"/>
      <c r="E11" s="98"/>
      <c r="I11" s="17"/>
      <c r="J11" s="20"/>
      <c r="K11" s="20"/>
      <c r="N11" s="111"/>
    </row>
    <row r="12" spans="1:15" x14ac:dyDescent="0.2">
      <c r="A12" s="109"/>
      <c r="B12" s="9"/>
      <c r="C12" s="3"/>
      <c r="D12" s="3"/>
      <c r="E12" s="3"/>
      <c r="I12" s="20"/>
      <c r="J12" s="20"/>
      <c r="K12" s="20"/>
      <c r="N12" s="111"/>
    </row>
    <row r="13" spans="1:15" ht="12.75" customHeight="1" x14ac:dyDescent="0.2">
      <c r="A13" s="109"/>
      <c r="B13" s="21" t="s">
        <v>4</v>
      </c>
      <c r="C13" s="99"/>
      <c r="D13" s="99"/>
      <c r="E13" s="99"/>
      <c r="I13" s="22"/>
      <c r="J13" s="23"/>
      <c r="K13" s="23"/>
      <c r="N13" s="111"/>
    </row>
    <row r="14" spans="1:15" ht="12.75" customHeight="1" x14ac:dyDescent="0.2">
      <c r="A14" s="21"/>
      <c r="B14" s="21"/>
      <c r="C14" s="21"/>
      <c r="D14" s="21"/>
      <c r="E14" s="21"/>
      <c r="I14" s="22"/>
      <c r="J14" s="23"/>
      <c r="K14" s="23"/>
      <c r="N14" s="111"/>
    </row>
    <row r="15" spans="1:15" ht="12.75" customHeight="1" x14ac:dyDescent="0.2">
      <c r="A15" s="21"/>
      <c r="B15" s="21"/>
      <c r="C15" s="21"/>
      <c r="D15" s="21"/>
      <c r="E15" s="21"/>
      <c r="I15" s="22"/>
      <c r="J15" s="23"/>
      <c r="K15" s="23"/>
      <c r="N15" s="111"/>
    </row>
    <row r="16" spans="1:15" ht="12.75" customHeight="1" x14ac:dyDescent="0.2">
      <c r="A16" s="107" t="s">
        <v>771</v>
      </c>
      <c r="B16" s="107"/>
      <c r="C16" s="107"/>
      <c r="D16" s="107"/>
      <c r="E16" s="108"/>
      <c r="F16" s="102"/>
      <c r="G16" s="102"/>
      <c r="H16" s="103"/>
      <c r="I16" s="104"/>
      <c r="J16" s="23"/>
      <c r="K16" s="23"/>
      <c r="N16" s="111"/>
    </row>
    <row r="17" spans="1:29" x14ac:dyDescent="0.2">
      <c r="I17" s="24"/>
      <c r="J17" s="24"/>
      <c r="K17" s="24"/>
      <c r="N17" s="111"/>
    </row>
    <row r="18" spans="1:29" ht="51" customHeight="1" x14ac:dyDescent="0.2">
      <c r="A18" s="110" t="s">
        <v>18</v>
      </c>
      <c r="C18" s="3"/>
      <c r="D18" s="4"/>
      <c r="E18" s="4"/>
      <c r="F18" s="76" t="s">
        <v>753</v>
      </c>
      <c r="G18" s="76" t="s">
        <v>752</v>
      </c>
      <c r="H18" s="76" t="s">
        <v>751</v>
      </c>
      <c r="I18" s="85" t="s">
        <v>746</v>
      </c>
      <c r="K18" s="17"/>
      <c r="L18" s="25" t="s">
        <v>19</v>
      </c>
      <c r="M18" s="26"/>
      <c r="N18" s="111"/>
      <c r="O18" s="95"/>
      <c r="P18" s="25" t="s">
        <v>845</v>
      </c>
    </row>
    <row r="19" spans="1:29" ht="12.75" customHeight="1" x14ac:dyDescent="0.2">
      <c r="A19" s="110"/>
      <c r="C19" s="3"/>
      <c r="D19" s="4"/>
      <c r="E19" s="4"/>
      <c r="F19" s="27"/>
      <c r="G19" s="27"/>
      <c r="H19" s="27"/>
      <c r="I19" s="27"/>
      <c r="K19" s="17"/>
      <c r="L19" s="25"/>
      <c r="M19" s="26"/>
      <c r="N19" s="111"/>
      <c r="O19" s="95"/>
      <c r="P19" s="84" t="s">
        <v>744</v>
      </c>
      <c r="Q19" s="84"/>
      <c r="R19" s="84"/>
      <c r="S19" s="84"/>
      <c r="T19" s="84"/>
      <c r="U19" s="84"/>
      <c r="V19" s="84"/>
      <c r="W19" s="84"/>
      <c r="X19" s="84"/>
      <c r="Y19" s="84"/>
      <c r="Z19" s="84"/>
      <c r="AA19" s="84"/>
      <c r="AB19" s="84"/>
      <c r="AC19" s="84"/>
    </row>
    <row r="20" spans="1:29" ht="25.5" customHeight="1" x14ac:dyDescent="0.2">
      <c r="A20" s="110"/>
      <c r="B20" s="5" t="s">
        <v>835</v>
      </c>
      <c r="C20" s="6"/>
      <c r="D20" s="6"/>
      <c r="E20" s="6"/>
      <c r="F20" s="28"/>
      <c r="G20" s="29"/>
      <c r="H20" s="29"/>
      <c r="I20" s="29"/>
      <c r="J20" s="9"/>
      <c r="K20" s="30"/>
      <c r="L20" s="18"/>
      <c r="M20" s="26"/>
      <c r="N20" s="111"/>
      <c r="O20" s="95"/>
      <c r="P20" s="84"/>
      <c r="Q20" s="84"/>
      <c r="R20" s="84"/>
      <c r="S20" s="84"/>
      <c r="T20" s="84"/>
      <c r="U20" s="84"/>
      <c r="V20" s="84"/>
      <c r="W20" s="84"/>
      <c r="X20" s="84"/>
      <c r="Y20" s="84"/>
      <c r="Z20" s="84"/>
      <c r="AA20" s="84"/>
      <c r="AB20" s="84"/>
      <c r="AC20" s="84"/>
    </row>
    <row r="21" spans="1:29" ht="15" x14ac:dyDescent="0.2">
      <c r="A21" s="110"/>
      <c r="B21" s="6"/>
      <c r="C21" s="70" t="s">
        <v>778</v>
      </c>
      <c r="D21" s="6"/>
      <c r="E21" s="6"/>
      <c r="F21" s="8"/>
      <c r="G21" s="8"/>
      <c r="H21" s="8"/>
      <c r="I21" s="8"/>
      <c r="J21" s="31">
        <f>SUM(F21:I21)</f>
        <v>0</v>
      </c>
      <c r="K21" s="32"/>
      <c r="L21" s="33"/>
      <c r="M21" s="26"/>
      <c r="N21" s="111"/>
      <c r="O21" s="95"/>
      <c r="P21" s="84"/>
      <c r="Q21" s="84"/>
      <c r="R21" s="84"/>
      <c r="S21" s="84"/>
      <c r="T21" s="84"/>
      <c r="U21" s="84"/>
      <c r="V21" s="84"/>
      <c r="W21" s="84"/>
      <c r="X21" s="84"/>
      <c r="Y21" s="84"/>
      <c r="Z21" s="84"/>
      <c r="AA21" s="84"/>
      <c r="AB21" s="84"/>
      <c r="AC21" s="84"/>
    </row>
    <row r="22" spans="1:29" ht="12.75" customHeight="1" x14ac:dyDescent="0.2">
      <c r="A22" s="110"/>
      <c r="B22" s="6"/>
      <c r="C22" s="70" t="s">
        <v>779</v>
      </c>
      <c r="D22" s="6"/>
      <c r="E22" s="6"/>
      <c r="F22" s="8"/>
      <c r="G22" s="8"/>
      <c r="H22" s="8"/>
      <c r="I22" s="8"/>
      <c r="J22" s="34">
        <f>SUM(F22:I22)</f>
        <v>0</v>
      </c>
      <c r="K22" s="32"/>
      <c r="L22" s="35"/>
      <c r="M22" s="26"/>
      <c r="N22" s="111"/>
      <c r="O22" s="95"/>
      <c r="X22" s="106" t="s">
        <v>764</v>
      </c>
      <c r="Y22" s="106"/>
      <c r="Z22" s="106"/>
      <c r="AA22" s="106"/>
      <c r="AC22" s="84"/>
    </row>
    <row r="23" spans="1:29" ht="12.75" customHeight="1" x14ac:dyDescent="0.2">
      <c r="A23" s="110"/>
      <c r="B23" s="6"/>
      <c r="C23" s="72" t="s">
        <v>780</v>
      </c>
      <c r="D23" s="7"/>
      <c r="E23" s="6"/>
      <c r="F23" s="36"/>
      <c r="G23" s="36"/>
      <c r="H23" s="36"/>
      <c r="I23" s="36"/>
      <c r="J23" s="37">
        <f>SUM(F23:I23)</f>
        <v>0</v>
      </c>
      <c r="K23" s="32"/>
      <c r="L23" s="35"/>
      <c r="M23" s="26"/>
      <c r="N23" s="111"/>
      <c r="O23" s="95"/>
      <c r="P23" s="66"/>
      <c r="Q23" s="66"/>
      <c r="R23" s="105" t="s">
        <v>755</v>
      </c>
      <c r="S23" s="105"/>
      <c r="T23" s="105"/>
      <c r="U23" s="105"/>
      <c r="V23" s="105"/>
      <c r="W23" s="89"/>
      <c r="X23" s="105" t="s">
        <v>756</v>
      </c>
      <c r="Y23" s="105"/>
      <c r="Z23" s="105"/>
      <c r="AA23" s="105"/>
      <c r="AB23" s="105"/>
      <c r="AC23" s="84"/>
    </row>
    <row r="24" spans="1:29" ht="25.5" x14ac:dyDescent="0.2">
      <c r="A24" s="110"/>
      <c r="B24" s="6"/>
      <c r="C24" s="5" t="s">
        <v>795</v>
      </c>
      <c r="D24" s="5"/>
      <c r="E24" s="5"/>
      <c r="F24" s="38">
        <f>SUM(F21:F23)</f>
        <v>0</v>
      </c>
      <c r="G24" s="38">
        <f t="shared" ref="G24:I24" si="0">SUM(G21:G23)</f>
        <v>0</v>
      </c>
      <c r="H24" s="38">
        <f t="shared" si="0"/>
        <v>0</v>
      </c>
      <c r="I24" s="38">
        <f t="shared" si="0"/>
        <v>0</v>
      </c>
      <c r="J24" s="38">
        <f>SUM(J21:J23)</f>
        <v>0</v>
      </c>
      <c r="K24" s="39"/>
      <c r="L24" s="40"/>
      <c r="M24" s="26"/>
      <c r="N24" s="111"/>
      <c r="O24" s="95"/>
      <c r="P24" s="67" t="s">
        <v>15</v>
      </c>
      <c r="Q24" s="74"/>
      <c r="R24" s="90" t="s">
        <v>833</v>
      </c>
      <c r="S24" s="67" t="s">
        <v>832</v>
      </c>
      <c r="T24" s="91" t="s">
        <v>757</v>
      </c>
      <c r="U24" s="67" t="s">
        <v>834</v>
      </c>
      <c r="V24" s="67" t="s">
        <v>846</v>
      </c>
      <c r="W24" s="90"/>
      <c r="X24" s="90" t="s">
        <v>760</v>
      </c>
      <c r="Y24" s="67" t="s">
        <v>743</v>
      </c>
      <c r="Z24" s="91" t="s">
        <v>757</v>
      </c>
      <c r="AA24" s="67" t="s">
        <v>745</v>
      </c>
      <c r="AB24" s="67" t="s">
        <v>846</v>
      </c>
      <c r="AC24" s="84"/>
    </row>
    <row r="25" spans="1:29" x14ac:dyDescent="0.2">
      <c r="A25" s="110"/>
      <c r="H25" s="9"/>
      <c r="I25" s="9"/>
      <c r="J25" s="9"/>
      <c r="K25" s="30"/>
      <c r="L25" s="40"/>
      <c r="M25" s="26"/>
      <c r="N25" s="111"/>
      <c r="O25" s="96" t="s">
        <v>768</v>
      </c>
      <c r="P25" s="77" t="s">
        <v>759</v>
      </c>
      <c r="Q25" s="78"/>
      <c r="R25" s="77" t="s">
        <v>763</v>
      </c>
      <c r="S25" s="77" t="s">
        <v>747</v>
      </c>
      <c r="T25" s="80">
        <v>70</v>
      </c>
      <c r="U25" s="80">
        <v>2.5</v>
      </c>
      <c r="V25" s="80"/>
      <c r="W25" s="78"/>
      <c r="X25" s="77" t="s">
        <v>765</v>
      </c>
      <c r="Y25" s="77" t="s">
        <v>754</v>
      </c>
      <c r="Z25" s="82">
        <v>30</v>
      </c>
      <c r="AA25" s="82">
        <v>2.1</v>
      </c>
      <c r="AB25" s="80"/>
      <c r="AC25" s="84"/>
    </row>
    <row r="26" spans="1:29" x14ac:dyDescent="0.2">
      <c r="A26" s="110"/>
      <c r="B26" s="5" t="s">
        <v>836</v>
      </c>
      <c r="C26" s="6"/>
      <c r="D26" s="10"/>
      <c r="E26" s="10"/>
      <c r="F26" s="41"/>
      <c r="G26" s="41"/>
      <c r="H26" s="41"/>
      <c r="I26" s="41"/>
      <c r="K26" s="17"/>
      <c r="L26" s="18"/>
      <c r="M26" s="26"/>
      <c r="N26" s="111"/>
      <c r="O26" s="96" t="s">
        <v>768</v>
      </c>
      <c r="P26" s="77">
        <v>223</v>
      </c>
      <c r="Q26" s="78"/>
      <c r="R26" s="77" t="s">
        <v>761</v>
      </c>
      <c r="S26" s="77" t="s">
        <v>750</v>
      </c>
      <c r="T26" s="80">
        <v>100</v>
      </c>
      <c r="U26" s="80">
        <v>3.1</v>
      </c>
      <c r="V26" s="80"/>
      <c r="W26" s="78"/>
      <c r="X26" s="77"/>
      <c r="Y26" s="77"/>
      <c r="Z26" s="82"/>
      <c r="AA26" s="82"/>
      <c r="AB26" s="80"/>
      <c r="AC26" s="84"/>
    </row>
    <row r="27" spans="1:29" x14ac:dyDescent="0.2">
      <c r="A27" s="110"/>
      <c r="B27" s="5"/>
      <c r="C27" s="5" t="s">
        <v>831</v>
      </c>
      <c r="D27" s="10"/>
      <c r="E27" s="10"/>
      <c r="F27" s="41"/>
      <c r="G27" s="41"/>
      <c r="H27" s="41"/>
      <c r="I27" s="41"/>
      <c r="K27" s="17"/>
      <c r="L27" s="18"/>
      <c r="M27" s="26"/>
      <c r="N27" s="111"/>
      <c r="O27" s="96" t="s">
        <v>768</v>
      </c>
      <c r="P27" s="77">
        <v>543</v>
      </c>
      <c r="Q27" s="78"/>
      <c r="R27" s="81" t="s">
        <v>762</v>
      </c>
      <c r="S27" s="77" t="s">
        <v>758</v>
      </c>
      <c r="T27" s="80">
        <v>100</v>
      </c>
      <c r="U27" s="80">
        <v>1.9</v>
      </c>
      <c r="V27" s="80"/>
      <c r="W27" s="78"/>
      <c r="X27" s="77"/>
      <c r="Y27" s="77"/>
      <c r="Z27" s="82"/>
      <c r="AA27" s="82"/>
      <c r="AB27" s="80"/>
    </row>
    <row r="28" spans="1:29" x14ac:dyDescent="0.2">
      <c r="A28" s="110"/>
      <c r="B28" s="6"/>
      <c r="C28" s="6" t="s">
        <v>781</v>
      </c>
      <c r="D28" s="10"/>
      <c r="E28" s="10"/>
      <c r="F28" s="42"/>
      <c r="G28" s="42"/>
      <c r="H28" s="42"/>
      <c r="I28" s="42"/>
      <c r="J28" s="31">
        <f>SUM(F28:I28)</f>
        <v>0</v>
      </c>
      <c r="K28" s="32"/>
      <c r="L28" s="43"/>
      <c r="M28" s="26"/>
      <c r="N28" s="111"/>
      <c r="O28" s="95"/>
      <c r="P28" s="77"/>
      <c r="Q28" s="78"/>
      <c r="R28" s="77"/>
      <c r="S28" s="77"/>
      <c r="T28" s="80"/>
      <c r="U28" s="80"/>
      <c r="V28" s="80"/>
      <c r="W28" s="78"/>
      <c r="X28" s="77"/>
      <c r="Y28" s="77"/>
      <c r="Z28" s="82"/>
      <c r="AA28" s="82"/>
      <c r="AB28" s="80"/>
    </row>
    <row r="29" spans="1:29" x14ac:dyDescent="0.2">
      <c r="A29" s="110"/>
      <c r="B29" s="6"/>
      <c r="C29" s="6" t="s">
        <v>782</v>
      </c>
      <c r="D29" s="11"/>
      <c r="E29" s="11"/>
      <c r="F29" s="42"/>
      <c r="G29" s="42"/>
      <c r="H29" s="42"/>
      <c r="I29" s="42"/>
      <c r="J29" s="31">
        <f t="shared" ref="J29:J30" si="1">SUM(F29:I29)</f>
        <v>0</v>
      </c>
      <c r="K29" s="32"/>
      <c r="L29" s="43"/>
      <c r="M29" s="26"/>
      <c r="N29" s="111"/>
      <c r="O29" s="95"/>
      <c r="P29" s="77"/>
      <c r="Q29" s="78"/>
      <c r="R29" s="77"/>
      <c r="S29" s="77"/>
      <c r="T29" s="80"/>
      <c r="U29" s="80"/>
      <c r="V29" s="80"/>
      <c r="W29" s="78"/>
      <c r="X29" s="77"/>
      <c r="Y29" s="77"/>
      <c r="Z29" s="82"/>
      <c r="AA29" s="82"/>
      <c r="AB29" s="80"/>
    </row>
    <row r="30" spans="1:29" x14ac:dyDescent="0.2">
      <c r="A30" s="110"/>
      <c r="B30" s="6"/>
      <c r="C30" s="6" t="s">
        <v>783</v>
      </c>
      <c r="D30" s="11"/>
      <c r="E30" s="11"/>
      <c r="F30" s="42"/>
      <c r="G30" s="42"/>
      <c r="H30" s="42"/>
      <c r="I30" s="42"/>
      <c r="J30" s="31">
        <f t="shared" si="1"/>
        <v>0</v>
      </c>
      <c r="K30" s="32"/>
      <c r="L30" s="43"/>
      <c r="M30" s="26"/>
      <c r="N30" s="111"/>
      <c r="O30" s="95"/>
      <c r="P30" s="77"/>
      <c r="Q30" s="78"/>
      <c r="R30" s="77"/>
      <c r="S30" s="77"/>
      <c r="T30" s="80"/>
      <c r="U30" s="80"/>
      <c r="V30" s="80"/>
      <c r="W30" s="78"/>
      <c r="X30" s="77"/>
      <c r="Y30" s="77"/>
      <c r="Z30" s="82"/>
      <c r="AA30" s="82"/>
      <c r="AB30" s="80"/>
    </row>
    <row r="31" spans="1:29" x14ac:dyDescent="0.2">
      <c r="A31" s="110"/>
      <c r="B31" s="6"/>
      <c r="C31" s="3" t="s">
        <v>772</v>
      </c>
      <c r="D31" s="10"/>
      <c r="E31" s="10"/>
      <c r="F31" s="8"/>
      <c r="G31" s="8"/>
      <c r="H31" s="8"/>
      <c r="I31" s="8"/>
      <c r="J31" s="34">
        <f>SUM(F31:I31)</f>
        <v>0</v>
      </c>
      <c r="K31" s="32"/>
      <c r="L31" s="43"/>
      <c r="M31" s="26"/>
      <c r="N31" s="111"/>
      <c r="O31" s="95"/>
      <c r="P31" s="77"/>
      <c r="Q31" s="78"/>
      <c r="R31" s="77"/>
      <c r="S31" s="77"/>
      <c r="T31" s="80"/>
      <c r="U31" s="80"/>
      <c r="V31" s="80"/>
      <c r="W31" s="78"/>
      <c r="X31" s="77"/>
      <c r="Y31" s="77"/>
      <c r="Z31" s="82"/>
      <c r="AA31" s="82"/>
      <c r="AB31" s="80"/>
    </row>
    <row r="32" spans="1:29" x14ac:dyDescent="0.2">
      <c r="A32" s="110"/>
      <c r="B32" s="6"/>
      <c r="C32" s="12" t="s">
        <v>738</v>
      </c>
      <c r="D32" s="13"/>
      <c r="E32" s="14"/>
      <c r="F32" s="45">
        <f>SUM(F28:F31)</f>
        <v>0</v>
      </c>
      <c r="G32" s="45">
        <f>SUM(G28:G31)</f>
        <v>0</v>
      </c>
      <c r="H32" s="45">
        <f>SUM(H28:H31)</f>
        <v>0</v>
      </c>
      <c r="I32" s="45">
        <f>SUM(I28:I31)</f>
        <v>0</v>
      </c>
      <c r="J32" s="45">
        <f>SUM(J28:J31)</f>
        <v>0</v>
      </c>
      <c r="K32" s="39"/>
      <c r="L32" s="18"/>
      <c r="M32" s="26"/>
      <c r="N32" s="111"/>
      <c r="O32" s="95"/>
      <c r="P32" s="77"/>
      <c r="Q32" s="78"/>
      <c r="R32" s="77"/>
      <c r="S32" s="77"/>
      <c r="T32" s="80"/>
      <c r="U32" s="80"/>
      <c r="V32" s="80"/>
      <c r="W32" s="78"/>
      <c r="X32" s="77"/>
      <c r="Y32" s="77"/>
      <c r="Z32" s="82"/>
      <c r="AA32" s="82"/>
      <c r="AB32" s="80"/>
    </row>
    <row r="33" spans="1:28" x14ac:dyDescent="0.2">
      <c r="A33" s="110"/>
      <c r="D33" s="15"/>
      <c r="E33" s="15"/>
      <c r="H33" s="9"/>
      <c r="I33" s="9"/>
      <c r="J33" s="9"/>
      <c r="K33" s="30"/>
      <c r="L33" s="18"/>
      <c r="M33" s="26"/>
      <c r="N33" s="111"/>
      <c r="O33" s="95"/>
      <c r="P33" s="77"/>
      <c r="Q33" s="78"/>
      <c r="R33" s="77"/>
      <c r="S33" s="77"/>
      <c r="T33" s="80"/>
      <c r="U33" s="80"/>
      <c r="V33" s="80"/>
      <c r="W33" s="78"/>
      <c r="X33" s="77"/>
      <c r="Y33" s="77"/>
      <c r="Z33" s="82"/>
      <c r="AA33" s="82"/>
      <c r="AB33" s="80"/>
    </row>
    <row r="34" spans="1:28" x14ac:dyDescent="0.2">
      <c r="A34" s="110"/>
      <c r="B34" s="5"/>
      <c r="C34" s="5" t="s">
        <v>741</v>
      </c>
      <c r="D34" s="10"/>
      <c r="E34" s="10"/>
      <c r="F34" s="41"/>
      <c r="G34" s="41"/>
      <c r="H34" s="41"/>
      <c r="I34" s="41"/>
      <c r="K34" s="17"/>
      <c r="L34" s="18"/>
      <c r="M34" s="26"/>
      <c r="N34" s="111"/>
      <c r="O34" s="95"/>
      <c r="P34" s="77"/>
      <c r="Q34" s="78"/>
      <c r="R34" s="77"/>
      <c r="S34" s="77"/>
      <c r="T34" s="80"/>
      <c r="U34" s="80"/>
      <c r="V34" s="80"/>
      <c r="W34" s="78"/>
      <c r="X34" s="77"/>
      <c r="Y34" s="77"/>
      <c r="Z34" s="82"/>
      <c r="AA34" s="82"/>
      <c r="AB34" s="80"/>
    </row>
    <row r="35" spans="1:28" x14ac:dyDescent="0.2">
      <c r="A35" s="110"/>
      <c r="B35" s="6"/>
      <c r="C35" s="6" t="s">
        <v>773</v>
      </c>
      <c r="D35" s="11"/>
      <c r="E35" s="11"/>
      <c r="F35" s="42"/>
      <c r="G35" s="42"/>
      <c r="H35" s="42"/>
      <c r="I35" s="42"/>
      <c r="J35" s="31">
        <f>SUM(F35:I35)</f>
        <v>0</v>
      </c>
      <c r="K35" s="32"/>
      <c r="L35" s="43"/>
      <c r="M35" s="26"/>
      <c r="N35" s="111"/>
      <c r="O35" s="95"/>
      <c r="P35" s="77"/>
      <c r="Q35" s="78"/>
      <c r="R35" s="77"/>
      <c r="S35" s="77"/>
      <c r="T35" s="80"/>
      <c r="U35" s="80"/>
      <c r="V35" s="80"/>
      <c r="W35" s="78"/>
      <c r="X35" s="77"/>
      <c r="Y35" s="77"/>
      <c r="Z35" s="82"/>
      <c r="AA35" s="82"/>
      <c r="AB35" s="80"/>
    </row>
    <row r="36" spans="1:28" x14ac:dyDescent="0.2">
      <c r="A36" s="110"/>
      <c r="B36" s="6"/>
      <c r="C36" s="12" t="s">
        <v>738</v>
      </c>
      <c r="D36" s="13"/>
      <c r="E36" s="14"/>
      <c r="F36" s="45">
        <f>SUM(F35:F35)</f>
        <v>0</v>
      </c>
      <c r="G36" s="45">
        <f>SUM(G35:G35)</f>
        <v>0</v>
      </c>
      <c r="H36" s="45">
        <f>SUM(H35:H35)</f>
        <v>0</v>
      </c>
      <c r="I36" s="45">
        <f>SUM(I35:I35)</f>
        <v>0</v>
      </c>
      <c r="J36" s="45">
        <f>SUM(J35:J35)</f>
        <v>0</v>
      </c>
      <c r="K36" s="39"/>
      <c r="L36" s="18"/>
      <c r="M36" s="26"/>
      <c r="N36" s="111"/>
      <c r="O36" s="95"/>
      <c r="P36" s="77"/>
      <c r="Q36" s="78"/>
      <c r="R36" s="77"/>
      <c r="S36" s="77"/>
      <c r="T36" s="80"/>
      <c r="U36" s="80"/>
      <c r="V36" s="80"/>
      <c r="W36" s="78"/>
      <c r="X36" s="77"/>
      <c r="Y36" s="77"/>
      <c r="Z36" s="82"/>
      <c r="AA36" s="82"/>
      <c r="AB36" s="80"/>
    </row>
    <row r="37" spans="1:28" x14ac:dyDescent="0.2">
      <c r="A37" s="110"/>
      <c r="C37" s="3"/>
      <c r="D37" s="4"/>
      <c r="E37" s="4"/>
      <c r="F37" s="28"/>
      <c r="G37" s="28"/>
      <c r="H37" s="28"/>
      <c r="I37" s="28"/>
      <c r="J37" s="29"/>
      <c r="K37" s="32"/>
      <c r="L37" s="18"/>
      <c r="M37" s="26"/>
      <c r="N37" s="111"/>
      <c r="O37" s="95"/>
      <c r="P37" s="77"/>
      <c r="Q37" s="78"/>
      <c r="R37" s="77"/>
      <c r="S37" s="77"/>
      <c r="T37" s="80"/>
      <c r="U37" s="80"/>
      <c r="V37" s="80"/>
      <c r="W37" s="78"/>
      <c r="X37" s="77"/>
      <c r="Y37" s="77"/>
      <c r="Z37" s="82"/>
      <c r="AA37" s="82"/>
      <c r="AB37" s="80"/>
    </row>
    <row r="38" spans="1:28" x14ac:dyDescent="0.2">
      <c r="A38" s="110"/>
      <c r="C38" s="5" t="s">
        <v>16</v>
      </c>
      <c r="D38" s="4"/>
      <c r="E38" s="4"/>
      <c r="F38" s="28"/>
      <c r="G38" s="28"/>
      <c r="H38" s="28"/>
      <c r="I38" s="28"/>
      <c r="J38" s="29"/>
      <c r="K38" s="32"/>
      <c r="L38" s="18"/>
      <c r="M38" s="26"/>
      <c r="N38" s="111"/>
      <c r="O38" s="95"/>
      <c r="P38" s="77"/>
      <c r="Q38" s="78"/>
      <c r="R38" s="77"/>
      <c r="S38" s="77"/>
      <c r="T38" s="80"/>
      <c r="U38" s="80"/>
      <c r="V38" s="80"/>
      <c r="W38" s="78"/>
      <c r="X38" s="77"/>
      <c r="Y38" s="77"/>
      <c r="Z38" s="82"/>
      <c r="AA38" s="82"/>
      <c r="AB38" s="80"/>
    </row>
    <row r="39" spans="1:28" x14ac:dyDescent="0.2">
      <c r="A39" s="110"/>
      <c r="C39" s="6" t="s">
        <v>784</v>
      </c>
      <c r="D39" s="4"/>
      <c r="E39" s="4"/>
      <c r="F39" s="42"/>
      <c r="G39" s="42"/>
      <c r="H39" s="42"/>
      <c r="I39" s="42"/>
      <c r="J39" s="31">
        <f>SUM(F39:I39)</f>
        <v>0</v>
      </c>
      <c r="K39" s="32"/>
      <c r="L39" s="43"/>
      <c r="M39" s="26"/>
      <c r="N39" s="111"/>
      <c r="O39" s="95"/>
      <c r="P39" s="77"/>
      <c r="Q39" s="78"/>
      <c r="R39" s="77"/>
      <c r="S39" s="77"/>
      <c r="T39" s="80"/>
      <c r="U39" s="80"/>
      <c r="V39" s="80"/>
      <c r="W39" s="78"/>
      <c r="X39" s="77"/>
      <c r="Y39" s="77"/>
      <c r="Z39" s="82"/>
      <c r="AA39" s="82"/>
      <c r="AB39" s="80"/>
    </row>
    <row r="40" spans="1:28" x14ac:dyDescent="0.2">
      <c r="A40" s="110"/>
      <c r="C40" s="6" t="s">
        <v>785</v>
      </c>
      <c r="D40" s="4"/>
      <c r="E40" s="4"/>
      <c r="F40" s="42"/>
      <c r="G40" s="42"/>
      <c r="H40" s="42"/>
      <c r="I40" s="42"/>
      <c r="J40" s="31">
        <f>SUM(F40:I40)</f>
        <v>0</v>
      </c>
      <c r="K40" s="32"/>
      <c r="L40" s="43"/>
      <c r="M40" s="26"/>
      <c r="N40" s="111"/>
      <c r="O40" s="95"/>
      <c r="P40" s="77"/>
      <c r="Q40" s="78"/>
      <c r="R40" s="77"/>
      <c r="S40" s="77"/>
      <c r="T40" s="80"/>
      <c r="U40" s="80"/>
      <c r="V40" s="80"/>
      <c r="W40" s="78"/>
      <c r="X40" s="77"/>
      <c r="Y40" s="77"/>
      <c r="Z40" s="82"/>
      <c r="AA40" s="82"/>
      <c r="AB40" s="80"/>
    </row>
    <row r="41" spans="1:28" x14ac:dyDescent="0.2">
      <c r="A41" s="110"/>
      <c r="C41" s="6" t="s">
        <v>786</v>
      </c>
      <c r="D41" s="4"/>
      <c r="E41" s="4"/>
      <c r="F41" s="42"/>
      <c r="G41" s="42"/>
      <c r="H41" s="42"/>
      <c r="I41" s="42"/>
      <c r="J41" s="31">
        <f t="shared" ref="J41:J42" si="2">SUM(F41:I41)</f>
        <v>0</v>
      </c>
      <c r="K41" s="32"/>
      <c r="L41" s="43"/>
      <c r="M41" s="26"/>
      <c r="N41" s="111"/>
      <c r="O41" s="95"/>
      <c r="P41" s="77"/>
      <c r="Q41" s="78"/>
      <c r="R41" s="77"/>
      <c r="S41" s="77"/>
      <c r="T41" s="80"/>
      <c r="U41" s="80"/>
      <c r="V41" s="80"/>
      <c r="W41" s="78"/>
      <c r="X41" s="77"/>
      <c r="Y41" s="77"/>
      <c r="Z41" s="82"/>
      <c r="AA41" s="82"/>
      <c r="AB41" s="80"/>
    </row>
    <row r="42" spans="1:28" x14ac:dyDescent="0.2">
      <c r="A42" s="110"/>
      <c r="C42" s="2" t="s">
        <v>787</v>
      </c>
      <c r="D42" s="4"/>
      <c r="E42" s="4"/>
      <c r="F42" s="42"/>
      <c r="G42" s="42"/>
      <c r="H42" s="42"/>
      <c r="I42" s="42"/>
      <c r="J42" s="31">
        <f t="shared" si="2"/>
        <v>0</v>
      </c>
      <c r="K42" s="32"/>
      <c r="L42" s="43"/>
      <c r="M42" s="26"/>
      <c r="N42" s="111"/>
      <c r="O42" s="95"/>
      <c r="P42" s="77"/>
      <c r="Q42" s="78"/>
      <c r="R42" s="77"/>
      <c r="S42" s="77"/>
      <c r="T42" s="80"/>
      <c r="U42" s="80"/>
      <c r="V42" s="80"/>
      <c r="W42" s="78"/>
      <c r="X42" s="77"/>
      <c r="Y42" s="77"/>
      <c r="Z42" s="82"/>
      <c r="AA42" s="82"/>
      <c r="AB42" s="80"/>
    </row>
    <row r="43" spans="1:28" x14ac:dyDescent="0.2">
      <c r="A43" s="110"/>
      <c r="C43" s="2" t="s">
        <v>788</v>
      </c>
      <c r="D43" s="4"/>
      <c r="E43" s="4"/>
      <c r="F43" s="42"/>
      <c r="G43" s="42"/>
      <c r="H43" s="42"/>
      <c r="I43" s="42"/>
      <c r="J43" s="31"/>
      <c r="K43" s="32"/>
      <c r="L43" s="43"/>
      <c r="M43" s="26"/>
      <c r="N43" s="111"/>
      <c r="O43" s="95"/>
      <c r="P43" s="77"/>
      <c r="Q43" s="78"/>
      <c r="R43" s="77"/>
      <c r="S43" s="77"/>
      <c r="T43" s="80"/>
      <c r="U43" s="80"/>
      <c r="V43" s="80"/>
      <c r="W43" s="78"/>
      <c r="X43" s="77"/>
      <c r="Y43" s="77"/>
      <c r="Z43" s="82"/>
      <c r="AA43" s="82"/>
      <c r="AB43" s="80"/>
    </row>
    <row r="44" spans="1:28" x14ac:dyDescent="0.2">
      <c r="A44" s="110"/>
      <c r="C44" s="12" t="s">
        <v>738</v>
      </c>
      <c r="D44" s="13"/>
      <c r="E44" s="14"/>
      <c r="F44" s="45">
        <f>SUM(F39:F43)</f>
        <v>0</v>
      </c>
      <c r="G44" s="45">
        <f>SUM(G39:G43)</f>
        <v>0</v>
      </c>
      <c r="H44" s="45">
        <f>SUM(H39:H43)</f>
        <v>0</v>
      </c>
      <c r="I44" s="45">
        <f>SUM(I39:I43)</f>
        <v>0</v>
      </c>
      <c r="J44" s="45">
        <f>SUM(J39:J43)</f>
        <v>0</v>
      </c>
      <c r="K44" s="39"/>
      <c r="L44" s="18"/>
      <c r="M44" s="26"/>
      <c r="N44" s="111"/>
      <c r="O44" s="95"/>
      <c r="P44" s="79"/>
      <c r="Q44" s="75"/>
      <c r="R44" s="79"/>
      <c r="S44" s="79"/>
      <c r="T44" s="81"/>
      <c r="U44" s="81"/>
      <c r="V44" s="81"/>
      <c r="W44" s="75"/>
      <c r="X44" s="79"/>
      <c r="Y44" s="79"/>
      <c r="Z44" s="83"/>
      <c r="AA44" s="83"/>
      <c r="AB44" s="81"/>
    </row>
    <row r="45" spans="1:28" x14ac:dyDescent="0.2">
      <c r="A45" s="110"/>
      <c r="D45" s="15"/>
      <c r="E45" s="15"/>
      <c r="H45" s="9"/>
      <c r="I45" s="9"/>
      <c r="J45" s="9"/>
      <c r="K45" s="30"/>
      <c r="L45" s="18"/>
      <c r="M45" s="26"/>
      <c r="N45" s="111"/>
      <c r="O45" s="95"/>
      <c r="P45" s="79"/>
      <c r="Q45" s="75"/>
      <c r="R45" s="79"/>
      <c r="S45" s="79"/>
      <c r="T45" s="81"/>
      <c r="U45" s="81"/>
      <c r="V45" s="81"/>
      <c r="W45" s="75"/>
      <c r="X45" s="79"/>
      <c r="Y45" s="79"/>
      <c r="Z45" s="83"/>
      <c r="AA45" s="83"/>
      <c r="AB45" s="81"/>
    </row>
    <row r="46" spans="1:28" x14ac:dyDescent="0.2">
      <c r="A46" s="110"/>
      <c r="B46" s="5" t="s">
        <v>837</v>
      </c>
      <c r="C46" s="6"/>
      <c r="D46" s="10"/>
      <c r="E46" s="10"/>
      <c r="F46" s="28"/>
      <c r="G46" s="28"/>
      <c r="H46" s="28"/>
      <c r="I46" s="28"/>
      <c r="J46" s="9"/>
      <c r="K46" s="30"/>
      <c r="L46" s="18"/>
      <c r="M46" s="26"/>
      <c r="N46" s="111"/>
      <c r="O46" s="95"/>
      <c r="P46" s="79"/>
      <c r="Q46" s="75"/>
      <c r="R46" s="79"/>
      <c r="S46" s="79"/>
      <c r="T46" s="81"/>
      <c r="U46" s="81"/>
      <c r="V46" s="81"/>
      <c r="W46" s="75"/>
      <c r="X46" s="79"/>
      <c r="Y46" s="79"/>
      <c r="Z46" s="83"/>
      <c r="AA46" s="83"/>
      <c r="AB46" s="81"/>
    </row>
    <row r="47" spans="1:28" x14ac:dyDescent="0.2">
      <c r="A47" s="110"/>
      <c r="B47" s="5"/>
      <c r="C47" s="5" t="s">
        <v>17</v>
      </c>
      <c r="D47" s="10"/>
      <c r="E47" s="10"/>
      <c r="F47" s="47"/>
      <c r="G47" s="47"/>
      <c r="H47" s="47"/>
      <c r="I47" s="47"/>
      <c r="J47" s="48"/>
      <c r="K47" s="30"/>
      <c r="L47" s="18"/>
      <c r="M47" s="26"/>
      <c r="N47" s="111"/>
      <c r="O47" s="95"/>
      <c r="P47" s="79"/>
      <c r="Q47" s="75"/>
      <c r="R47" s="79"/>
      <c r="S47" s="79"/>
      <c r="T47" s="81"/>
      <c r="U47" s="81"/>
      <c r="V47" s="81"/>
      <c r="W47" s="75"/>
      <c r="X47" s="79"/>
      <c r="Y47" s="79"/>
      <c r="Z47" s="83"/>
      <c r="AA47" s="83"/>
      <c r="AB47" s="81"/>
    </row>
    <row r="48" spans="1:28" x14ac:dyDescent="0.2">
      <c r="A48" s="110"/>
      <c r="B48" s="6"/>
      <c r="C48" s="6" t="s">
        <v>774</v>
      </c>
      <c r="D48" s="10"/>
      <c r="E48" s="10"/>
      <c r="F48" s="42"/>
      <c r="G48" s="42"/>
      <c r="H48" s="42"/>
      <c r="I48" s="42"/>
      <c r="J48" s="31">
        <f>SUM(F48:I48)</f>
        <v>0</v>
      </c>
      <c r="K48" s="32"/>
      <c r="L48" s="43"/>
      <c r="M48" s="26"/>
      <c r="N48" s="111"/>
      <c r="O48" s="95"/>
      <c r="P48" s="79"/>
      <c r="Q48" s="75"/>
      <c r="R48" s="79"/>
      <c r="S48" s="79"/>
      <c r="T48" s="81"/>
      <c r="U48" s="81"/>
      <c r="V48" s="81"/>
      <c r="W48" s="75"/>
      <c r="X48" s="79"/>
      <c r="Y48" s="79"/>
      <c r="Z48" s="83"/>
      <c r="AA48" s="83"/>
      <c r="AB48" s="81"/>
    </row>
    <row r="49" spans="1:28" x14ac:dyDescent="0.2">
      <c r="A49" s="110"/>
      <c r="B49" s="6"/>
      <c r="C49" s="6" t="s">
        <v>775</v>
      </c>
      <c r="D49" s="11"/>
      <c r="E49" s="11"/>
      <c r="F49" s="42"/>
      <c r="G49" s="42"/>
      <c r="H49" s="42"/>
      <c r="I49" s="42"/>
      <c r="J49" s="31">
        <f t="shared" ref="J49" si="3">SUM(F49:I49)</f>
        <v>0</v>
      </c>
      <c r="K49" s="32"/>
      <c r="L49" s="43"/>
      <c r="M49" s="26"/>
      <c r="N49" s="111"/>
      <c r="O49" s="95"/>
      <c r="P49" s="79"/>
      <c r="Q49" s="75"/>
      <c r="R49" s="79"/>
      <c r="S49" s="79"/>
      <c r="T49" s="81"/>
      <c r="U49" s="81"/>
      <c r="V49" s="81"/>
      <c r="W49" s="75"/>
      <c r="X49" s="79"/>
      <c r="Y49" s="79"/>
      <c r="Z49" s="83"/>
      <c r="AA49" s="83"/>
      <c r="AB49" s="81"/>
    </row>
    <row r="50" spans="1:28" x14ac:dyDescent="0.2">
      <c r="A50" s="110"/>
      <c r="B50" s="6"/>
      <c r="C50" s="6" t="s">
        <v>776</v>
      </c>
      <c r="D50" s="11"/>
      <c r="E50" s="11"/>
      <c r="F50" s="42"/>
      <c r="G50" s="42"/>
      <c r="H50" s="42"/>
      <c r="I50" s="42"/>
      <c r="J50" s="31">
        <f t="shared" ref="J50:J51" si="4">SUM(F50:I50)</f>
        <v>0</v>
      </c>
      <c r="K50" s="32"/>
      <c r="L50" s="43"/>
      <c r="M50" s="26"/>
      <c r="N50" s="111"/>
      <c r="O50" s="95"/>
      <c r="P50" s="79"/>
      <c r="Q50" s="75"/>
      <c r="R50" s="79"/>
      <c r="S50" s="79"/>
      <c r="T50" s="81"/>
      <c r="U50" s="81"/>
      <c r="V50" s="81"/>
      <c r="W50" s="75"/>
      <c r="X50" s="79"/>
      <c r="Y50" s="79"/>
      <c r="Z50" s="83"/>
      <c r="AA50" s="83"/>
      <c r="AB50" s="81"/>
    </row>
    <row r="51" spans="1:28" x14ac:dyDescent="0.2">
      <c r="A51" s="110"/>
      <c r="B51" s="6"/>
      <c r="C51" s="3" t="s">
        <v>777</v>
      </c>
      <c r="D51" s="10"/>
      <c r="E51" s="10"/>
      <c r="F51" s="42"/>
      <c r="G51" s="42"/>
      <c r="H51" s="42"/>
      <c r="I51" s="42"/>
      <c r="J51" s="31">
        <f t="shared" si="4"/>
        <v>0</v>
      </c>
      <c r="K51" s="32"/>
      <c r="L51" s="43"/>
      <c r="M51" s="26"/>
      <c r="N51" s="111"/>
      <c r="O51" s="95"/>
      <c r="P51" s="79"/>
      <c r="Q51" s="75"/>
      <c r="R51" s="79"/>
      <c r="S51" s="79"/>
      <c r="T51" s="81"/>
      <c r="U51" s="81"/>
      <c r="V51" s="81"/>
      <c r="W51" s="75"/>
      <c r="X51" s="79"/>
      <c r="Y51" s="79"/>
      <c r="Z51" s="83"/>
      <c r="AA51" s="83"/>
      <c r="AB51" s="81"/>
    </row>
    <row r="52" spans="1:28" x14ac:dyDescent="0.2">
      <c r="A52" s="110"/>
      <c r="B52" s="6"/>
      <c r="C52" s="12" t="s">
        <v>739</v>
      </c>
      <c r="D52" s="13"/>
      <c r="E52" s="14"/>
      <c r="F52" s="45">
        <f>SUM(F48:F51)</f>
        <v>0</v>
      </c>
      <c r="G52" s="45">
        <f>SUM(G48:G51)</f>
        <v>0</v>
      </c>
      <c r="H52" s="45">
        <f>SUM(H48:H51)</f>
        <v>0</v>
      </c>
      <c r="I52" s="45">
        <f>SUM(I48:I51)</f>
        <v>0</v>
      </c>
      <c r="J52" s="45">
        <f>SUM(J48:J51)</f>
        <v>0</v>
      </c>
      <c r="K52" s="39"/>
      <c r="L52" s="18"/>
      <c r="M52" s="26"/>
      <c r="N52" s="111"/>
      <c r="O52" s="95"/>
      <c r="P52" s="79"/>
      <c r="Q52" s="75"/>
      <c r="R52" s="79"/>
      <c r="S52" s="79"/>
      <c r="T52" s="81"/>
      <c r="U52" s="81"/>
      <c r="V52" s="81"/>
      <c r="W52" s="75"/>
      <c r="X52" s="79"/>
      <c r="Y52" s="79"/>
      <c r="Z52" s="83"/>
      <c r="AA52" s="83"/>
      <c r="AB52" s="81"/>
    </row>
    <row r="53" spans="1:28" x14ac:dyDescent="0.2">
      <c r="A53" s="110"/>
      <c r="B53" s="6"/>
      <c r="C53" s="49" t="s">
        <v>22</v>
      </c>
      <c r="E53" s="49"/>
      <c r="F53" s="50" t="str">
        <f>IF(AND(F52&gt;0,F$32&gt;0),F52/F$32,"")</f>
        <v/>
      </c>
      <c r="G53" s="50" t="str">
        <f t="shared" ref="G53:I53" si="5">IF(AND(G52&gt;0,G$32&gt;0),G52/G$32,"")</f>
        <v/>
      </c>
      <c r="H53" s="50" t="str">
        <f t="shared" si="5"/>
        <v/>
      </c>
      <c r="I53" s="50" t="str">
        <f t="shared" si="5"/>
        <v/>
      </c>
      <c r="J53" s="50" t="str">
        <f>IF(AND(J32&gt;0,J$52&gt;0),J52/J$32,"")</f>
        <v/>
      </c>
      <c r="K53" s="51"/>
      <c r="L53" s="18"/>
      <c r="M53" s="26"/>
      <c r="N53" s="111"/>
      <c r="O53" s="95"/>
      <c r="P53" s="79"/>
      <c r="Q53" s="75"/>
      <c r="R53" s="79"/>
      <c r="S53" s="79"/>
      <c r="T53" s="81"/>
      <c r="U53" s="81"/>
      <c r="V53" s="81"/>
      <c r="W53" s="75"/>
      <c r="X53" s="79"/>
      <c r="Y53" s="79"/>
      <c r="Z53" s="83"/>
      <c r="AA53" s="83"/>
      <c r="AB53" s="81"/>
    </row>
    <row r="54" spans="1:28" x14ac:dyDescent="0.2">
      <c r="A54" s="110"/>
      <c r="B54" s="5"/>
      <c r="C54" s="6"/>
      <c r="D54" s="6"/>
      <c r="E54" s="6"/>
      <c r="F54" s="28"/>
      <c r="G54" s="28"/>
      <c r="H54" s="28"/>
      <c r="I54" s="28"/>
      <c r="J54" s="9"/>
      <c r="K54" s="30"/>
      <c r="L54" s="18"/>
      <c r="M54" s="26"/>
      <c r="N54" s="111"/>
      <c r="O54" s="95"/>
      <c r="P54" s="79"/>
      <c r="Q54" s="75"/>
      <c r="R54" s="79"/>
      <c r="S54" s="79"/>
      <c r="T54" s="81"/>
      <c r="U54" s="81"/>
      <c r="V54" s="81"/>
      <c r="W54" s="75"/>
      <c r="X54" s="79"/>
      <c r="Y54" s="79"/>
      <c r="Z54" s="83"/>
      <c r="AA54" s="83"/>
      <c r="AB54" s="81"/>
    </row>
    <row r="55" spans="1:28" x14ac:dyDescent="0.2">
      <c r="A55" s="110"/>
      <c r="B55" s="5"/>
      <c r="C55" s="5" t="s">
        <v>741</v>
      </c>
      <c r="D55" s="10"/>
      <c r="E55" s="10"/>
      <c r="F55" s="41"/>
      <c r="G55" s="41"/>
      <c r="H55" s="41"/>
      <c r="I55" s="41"/>
      <c r="K55" s="17"/>
      <c r="L55" s="18"/>
      <c r="M55" s="26"/>
      <c r="N55" s="111"/>
      <c r="O55" s="95"/>
      <c r="P55" s="79"/>
      <c r="Q55" s="75"/>
      <c r="R55" s="79"/>
      <c r="S55" s="79"/>
      <c r="T55" s="81"/>
      <c r="U55" s="81"/>
      <c r="V55" s="81"/>
      <c r="W55" s="75"/>
      <c r="X55" s="79"/>
      <c r="Y55" s="79"/>
      <c r="Z55" s="83"/>
      <c r="AA55" s="83"/>
      <c r="AB55" s="81"/>
    </row>
    <row r="56" spans="1:28" x14ac:dyDescent="0.2">
      <c r="A56" s="110"/>
      <c r="B56" s="6"/>
      <c r="C56" s="70" t="s">
        <v>789</v>
      </c>
      <c r="D56" s="71"/>
      <c r="E56" s="11"/>
      <c r="F56" s="42"/>
      <c r="G56" s="42"/>
      <c r="H56" s="42"/>
      <c r="I56" s="42"/>
      <c r="J56" s="31">
        <f>SUM(F56:I56)</f>
        <v>0</v>
      </c>
      <c r="K56" s="32"/>
      <c r="L56" s="43"/>
      <c r="M56" s="26"/>
      <c r="N56" s="111"/>
      <c r="O56" s="95"/>
      <c r="P56" s="79"/>
      <c r="Q56" s="75"/>
      <c r="R56" s="79"/>
      <c r="S56" s="79"/>
      <c r="T56" s="81"/>
      <c r="U56" s="81"/>
      <c r="V56" s="81"/>
      <c r="W56" s="75"/>
      <c r="X56" s="79"/>
      <c r="Y56" s="79"/>
      <c r="Z56" s="83"/>
      <c r="AA56" s="83"/>
      <c r="AB56" s="81"/>
    </row>
    <row r="57" spans="1:28" x14ac:dyDescent="0.2">
      <c r="A57" s="110"/>
      <c r="B57" s="6"/>
      <c r="C57" s="12" t="s">
        <v>739</v>
      </c>
      <c r="D57" s="13"/>
      <c r="E57" s="14"/>
      <c r="F57" s="45">
        <f>SUM(F56:F56)</f>
        <v>0</v>
      </c>
      <c r="G57" s="45">
        <f>SUM(G56:G56)</f>
        <v>0</v>
      </c>
      <c r="H57" s="45">
        <f>SUM(H56:H56)</f>
        <v>0</v>
      </c>
      <c r="I57" s="45">
        <f>SUM(I56:I56)</f>
        <v>0</v>
      </c>
      <c r="J57" s="45">
        <f>SUM(J56:J56)</f>
        <v>0</v>
      </c>
      <c r="K57" s="39"/>
      <c r="L57" s="18"/>
      <c r="M57" s="26"/>
      <c r="N57" s="111"/>
      <c r="O57" s="95"/>
      <c r="P57" s="79"/>
      <c r="Q57" s="75"/>
      <c r="R57" s="79"/>
      <c r="S57" s="79"/>
      <c r="T57" s="81"/>
      <c r="U57" s="81"/>
      <c r="V57" s="81"/>
      <c r="W57" s="75"/>
      <c r="X57" s="79"/>
      <c r="Y57" s="79"/>
      <c r="Z57" s="83"/>
      <c r="AA57" s="83"/>
      <c r="AB57" s="81"/>
    </row>
    <row r="58" spans="1:28" x14ac:dyDescent="0.2">
      <c r="A58" s="110"/>
      <c r="B58" s="6"/>
      <c r="C58" s="49" t="s">
        <v>748</v>
      </c>
      <c r="E58" s="49"/>
      <c r="F58" s="50" t="str">
        <f>IF(AND(F57&gt;0,F$36&gt;0),F57/F$36,"")</f>
        <v/>
      </c>
      <c r="G58" s="50" t="str">
        <f t="shared" ref="G58:J58" si="6">IF(AND(G57&gt;0,G$36&gt;0),G57/G$36,"")</f>
        <v/>
      </c>
      <c r="H58" s="50" t="str">
        <f t="shared" si="6"/>
        <v/>
      </c>
      <c r="I58" s="50" t="str">
        <f t="shared" si="6"/>
        <v/>
      </c>
      <c r="J58" s="50" t="str">
        <f t="shared" si="6"/>
        <v/>
      </c>
      <c r="K58" s="39"/>
      <c r="L58" s="18"/>
      <c r="M58" s="26"/>
      <c r="N58" s="111"/>
      <c r="O58" s="95"/>
      <c r="P58" s="79"/>
      <c r="Q58" s="75"/>
      <c r="R58" s="79"/>
      <c r="S58" s="79"/>
      <c r="T58" s="81"/>
      <c r="U58" s="81"/>
      <c r="V58" s="81"/>
      <c r="W58" s="75"/>
      <c r="X58" s="79"/>
      <c r="Y58" s="79"/>
      <c r="Z58" s="83"/>
      <c r="AA58" s="83"/>
      <c r="AB58" s="81"/>
    </row>
    <row r="59" spans="1:28" x14ac:dyDescent="0.2">
      <c r="A59" s="110"/>
      <c r="B59" s="6"/>
      <c r="C59" s="3"/>
      <c r="D59" s="4"/>
      <c r="E59" s="4"/>
      <c r="F59" s="28"/>
      <c r="G59" s="28"/>
      <c r="H59" s="28"/>
      <c r="I59" s="28"/>
      <c r="J59" s="29"/>
      <c r="K59" s="32"/>
      <c r="L59" s="18"/>
      <c r="M59" s="26"/>
      <c r="N59" s="111"/>
      <c r="O59" s="95"/>
      <c r="P59" s="79"/>
      <c r="Q59" s="75"/>
      <c r="R59" s="79"/>
      <c r="S59" s="79"/>
      <c r="T59" s="81"/>
      <c r="U59" s="81"/>
      <c r="V59" s="81"/>
      <c r="W59" s="75"/>
      <c r="X59" s="79"/>
      <c r="Y59" s="79"/>
      <c r="Z59" s="83"/>
      <c r="AA59" s="83"/>
      <c r="AB59" s="81"/>
    </row>
    <row r="60" spans="1:28" x14ac:dyDescent="0.2">
      <c r="A60" s="110"/>
      <c r="B60" s="6"/>
      <c r="C60" s="5" t="s">
        <v>742</v>
      </c>
      <c r="D60" s="6"/>
      <c r="E60" s="6"/>
      <c r="F60" s="28"/>
      <c r="G60" s="28"/>
      <c r="H60" s="28"/>
      <c r="I60" s="28"/>
      <c r="J60" s="9"/>
      <c r="K60" s="30"/>
      <c r="L60" s="18"/>
      <c r="M60" s="26"/>
      <c r="N60" s="111"/>
      <c r="O60" s="95"/>
      <c r="P60" s="79"/>
      <c r="Q60" s="75"/>
      <c r="R60" s="79"/>
      <c r="S60" s="79"/>
      <c r="T60" s="81"/>
      <c r="U60" s="81"/>
      <c r="V60" s="81"/>
      <c r="W60" s="75"/>
      <c r="X60" s="79"/>
      <c r="Y60" s="79"/>
      <c r="Z60" s="83"/>
      <c r="AA60" s="83"/>
      <c r="AB60" s="81"/>
    </row>
    <row r="61" spans="1:28" x14ac:dyDescent="0.2">
      <c r="A61" s="110"/>
      <c r="C61" s="6" t="s">
        <v>790</v>
      </c>
      <c r="D61" s="6"/>
      <c r="E61" s="6"/>
      <c r="F61" s="42"/>
      <c r="G61" s="42"/>
      <c r="H61" s="42"/>
      <c r="I61" s="42"/>
      <c r="J61" s="31">
        <f>SUM(F61:I61)</f>
        <v>0</v>
      </c>
      <c r="K61" s="32"/>
      <c r="L61" s="43"/>
      <c r="M61" s="26"/>
      <c r="N61" s="111"/>
      <c r="O61" s="95"/>
      <c r="P61" s="79"/>
      <c r="Q61" s="75"/>
      <c r="R61" s="79"/>
      <c r="S61" s="79"/>
      <c r="T61" s="81"/>
      <c r="U61" s="81"/>
      <c r="V61" s="81"/>
      <c r="W61" s="75"/>
      <c r="X61" s="79"/>
      <c r="Y61" s="79"/>
      <c r="Z61" s="83"/>
      <c r="AA61" s="83"/>
      <c r="AB61" s="81"/>
    </row>
    <row r="62" spans="1:28" x14ac:dyDescent="0.2">
      <c r="A62" s="110"/>
      <c r="B62" s="5"/>
      <c r="C62" s="6" t="s">
        <v>791</v>
      </c>
      <c r="D62" s="6"/>
      <c r="E62" s="6"/>
      <c r="F62" s="42"/>
      <c r="G62" s="42"/>
      <c r="H62" s="42"/>
      <c r="I62" s="42"/>
      <c r="J62" s="31">
        <f t="shared" ref="J62:J63" si="7">SUM(F62:I62)</f>
        <v>0</v>
      </c>
      <c r="K62" s="32"/>
      <c r="L62" s="43"/>
      <c r="M62" s="26"/>
      <c r="N62" s="111"/>
      <c r="O62" s="95"/>
      <c r="P62" s="79"/>
      <c r="Q62" s="75"/>
      <c r="R62" s="79"/>
      <c r="S62" s="79"/>
      <c r="T62" s="81"/>
      <c r="U62" s="81"/>
      <c r="V62" s="81"/>
      <c r="W62" s="75"/>
      <c r="X62" s="79"/>
      <c r="Y62" s="79"/>
      <c r="Z62" s="83"/>
      <c r="AA62" s="83"/>
      <c r="AB62" s="81"/>
    </row>
    <row r="63" spans="1:28" x14ac:dyDescent="0.2">
      <c r="A63" s="110"/>
      <c r="B63" s="5"/>
      <c r="C63" s="6" t="s">
        <v>792</v>
      </c>
      <c r="D63" s="6"/>
      <c r="E63" s="6"/>
      <c r="F63" s="42"/>
      <c r="G63" s="42"/>
      <c r="H63" s="42"/>
      <c r="I63" s="42"/>
      <c r="J63" s="31">
        <f t="shared" si="7"/>
        <v>0</v>
      </c>
      <c r="K63" s="32"/>
      <c r="L63" s="43"/>
      <c r="M63" s="26"/>
      <c r="N63" s="111"/>
      <c r="O63" s="95"/>
      <c r="P63" s="79"/>
      <c r="Q63" s="75"/>
      <c r="R63" s="79"/>
      <c r="S63" s="79"/>
      <c r="T63" s="81"/>
      <c r="U63" s="81"/>
      <c r="V63" s="81"/>
      <c r="W63" s="75"/>
      <c r="X63" s="79"/>
      <c r="Y63" s="79"/>
      <c r="Z63" s="83"/>
      <c r="AA63" s="83"/>
      <c r="AB63" s="81"/>
    </row>
    <row r="64" spans="1:28" x14ac:dyDescent="0.2">
      <c r="A64" s="110"/>
      <c r="B64" s="5"/>
      <c r="C64" s="2" t="s">
        <v>793</v>
      </c>
      <c r="D64" s="6"/>
      <c r="E64" s="6"/>
      <c r="F64" s="42"/>
      <c r="G64" s="42"/>
      <c r="H64" s="42"/>
      <c r="I64" s="42"/>
      <c r="J64" s="31">
        <f t="shared" ref="J64" si="8">SUM(F64:I64)</f>
        <v>0</v>
      </c>
      <c r="K64" s="32"/>
      <c r="L64" s="43"/>
      <c r="M64" s="26"/>
      <c r="N64" s="111"/>
      <c r="O64" s="95"/>
      <c r="P64" s="79"/>
      <c r="Q64" s="75"/>
      <c r="R64" s="79"/>
      <c r="S64" s="79"/>
      <c r="T64" s="81"/>
      <c r="U64" s="81"/>
      <c r="V64" s="81"/>
      <c r="W64" s="75"/>
      <c r="X64" s="79"/>
      <c r="Y64" s="79"/>
      <c r="Z64" s="83"/>
      <c r="AA64" s="83"/>
      <c r="AB64" s="81"/>
    </row>
    <row r="65" spans="1:28" x14ac:dyDescent="0.2">
      <c r="A65" s="110"/>
      <c r="B65" s="5"/>
      <c r="C65" s="2" t="s">
        <v>794</v>
      </c>
      <c r="D65" s="6"/>
      <c r="E65" s="6"/>
      <c r="F65" s="52"/>
      <c r="G65" s="52"/>
      <c r="H65" s="52"/>
      <c r="I65" s="52"/>
      <c r="J65" s="53">
        <f>SUM(F65:I65)</f>
        <v>0</v>
      </c>
      <c r="K65" s="32"/>
      <c r="L65" s="44"/>
      <c r="M65" s="26"/>
      <c r="N65" s="111"/>
      <c r="O65" s="95"/>
      <c r="P65" s="79"/>
      <c r="Q65" s="75"/>
      <c r="R65" s="79"/>
      <c r="S65" s="79"/>
      <c r="T65" s="81"/>
      <c r="U65" s="81"/>
      <c r="V65" s="81"/>
      <c r="W65" s="75"/>
      <c r="X65" s="79"/>
      <c r="Y65" s="79"/>
      <c r="Z65" s="83"/>
      <c r="AA65" s="83"/>
      <c r="AB65" s="81"/>
    </row>
    <row r="66" spans="1:28" x14ac:dyDescent="0.2">
      <c r="A66" s="110"/>
      <c r="B66" s="5"/>
      <c r="C66" s="5" t="s">
        <v>739</v>
      </c>
      <c r="D66" s="13"/>
      <c r="E66" s="14"/>
      <c r="F66" s="45">
        <f>SUM(F61:F65)</f>
        <v>0</v>
      </c>
      <c r="G66" s="45">
        <f>SUM(G61:G65)</f>
        <v>0</v>
      </c>
      <c r="H66" s="45">
        <f>SUM(H61:H65)</f>
        <v>0</v>
      </c>
      <c r="I66" s="45">
        <f>SUM(I61:I65)</f>
        <v>0</v>
      </c>
      <c r="J66" s="45">
        <f>SUM(J61:J65)</f>
        <v>0</v>
      </c>
      <c r="K66" s="39"/>
      <c r="L66" s="18"/>
      <c r="M66" s="26"/>
      <c r="N66" s="111"/>
      <c r="O66" s="95"/>
      <c r="P66" s="79"/>
      <c r="Q66" s="75"/>
      <c r="R66" s="79"/>
      <c r="S66" s="79"/>
      <c r="T66" s="81"/>
      <c r="U66" s="81"/>
      <c r="V66" s="81"/>
      <c r="W66" s="75"/>
      <c r="X66" s="79"/>
      <c r="Y66" s="79"/>
      <c r="Z66" s="83"/>
      <c r="AA66" s="83"/>
      <c r="AB66" s="81"/>
    </row>
    <row r="67" spans="1:28" x14ac:dyDescent="0.2">
      <c r="A67" s="110"/>
      <c r="B67" s="5"/>
      <c r="C67" s="49" t="s">
        <v>749</v>
      </c>
      <c r="E67" s="49"/>
      <c r="F67" s="50" t="str">
        <f>IF(AND(F66&gt;0,F$44&gt;0),F66/F$44,"")</f>
        <v/>
      </c>
      <c r="G67" s="50" t="str">
        <f t="shared" ref="G67:I67" si="9">IF(AND(G66&gt;0,G$44&gt;0),G66/G$44,"")</f>
        <v/>
      </c>
      <c r="H67" s="50" t="str">
        <f t="shared" si="9"/>
        <v/>
      </c>
      <c r="I67" s="50" t="str">
        <f t="shared" si="9"/>
        <v/>
      </c>
      <c r="J67" s="50" t="str">
        <f>IF(AND(J66&gt;0,J$44&gt;0),J66/J$44,"")</f>
        <v/>
      </c>
      <c r="K67" s="51"/>
      <c r="L67" s="18"/>
      <c r="M67" s="26"/>
      <c r="N67" s="111"/>
      <c r="O67" s="95"/>
      <c r="P67" s="79"/>
      <c r="Q67" s="75"/>
      <c r="R67" s="79"/>
      <c r="S67" s="79"/>
      <c r="T67" s="81"/>
      <c r="U67" s="81"/>
      <c r="V67" s="81"/>
      <c r="W67" s="75"/>
      <c r="X67" s="79"/>
      <c r="Y67" s="79"/>
      <c r="Z67" s="83"/>
      <c r="AA67" s="83"/>
      <c r="AB67" s="81"/>
    </row>
    <row r="68" spans="1:28" x14ac:dyDescent="0.2">
      <c r="A68" s="110"/>
      <c r="B68" s="5"/>
      <c r="C68" s="6"/>
      <c r="D68" s="6"/>
      <c r="E68" s="6"/>
      <c r="F68" s="28"/>
      <c r="G68" s="28"/>
      <c r="H68" s="28"/>
      <c r="I68" s="28"/>
      <c r="J68" s="9"/>
      <c r="K68" s="30"/>
      <c r="L68" s="18"/>
      <c r="M68" s="26"/>
      <c r="N68" s="111"/>
      <c r="O68" s="95"/>
      <c r="P68" s="79"/>
      <c r="Q68" s="75"/>
      <c r="R68" s="79"/>
      <c r="S68" s="79"/>
      <c r="T68" s="81"/>
      <c r="U68" s="81"/>
      <c r="V68" s="81"/>
      <c r="W68" s="75"/>
      <c r="X68" s="79"/>
      <c r="Y68" s="79"/>
      <c r="Z68" s="83"/>
      <c r="AA68" s="83"/>
      <c r="AB68" s="81"/>
    </row>
    <row r="69" spans="1:28" x14ac:dyDescent="0.2">
      <c r="A69" s="110"/>
      <c r="B69" s="5" t="s">
        <v>838</v>
      </c>
      <c r="C69" s="6"/>
      <c r="D69" s="6"/>
      <c r="E69" s="6"/>
      <c r="F69" s="28"/>
      <c r="G69" s="28"/>
      <c r="H69" s="28"/>
      <c r="I69" s="28"/>
      <c r="J69" s="9"/>
      <c r="K69" s="30"/>
      <c r="L69" s="40"/>
      <c r="M69" s="26"/>
      <c r="N69" s="111"/>
      <c r="O69" s="95"/>
      <c r="P69" s="79"/>
      <c r="Q69" s="75"/>
      <c r="R69" s="79"/>
      <c r="S69" s="79"/>
      <c r="T69" s="81"/>
      <c r="U69" s="81"/>
      <c r="V69" s="81"/>
      <c r="W69" s="75"/>
      <c r="X69" s="79"/>
      <c r="Y69" s="79"/>
      <c r="Z69" s="83"/>
      <c r="AA69" s="83"/>
      <c r="AB69" s="81"/>
    </row>
    <row r="70" spans="1:28" x14ac:dyDescent="0.2">
      <c r="A70" s="110"/>
      <c r="B70" s="5"/>
      <c r="C70" s="6" t="s">
        <v>8</v>
      </c>
      <c r="D70" s="6"/>
      <c r="E70" s="6"/>
      <c r="F70" s="46"/>
      <c r="G70" s="46"/>
      <c r="H70" s="46"/>
      <c r="I70" s="46"/>
      <c r="J70" s="54">
        <f>SUM(F70:I70)</f>
        <v>0</v>
      </c>
      <c r="K70" s="32"/>
      <c r="L70" s="55"/>
      <c r="M70" s="26"/>
      <c r="N70" s="111"/>
      <c r="O70" s="95"/>
      <c r="P70" s="79"/>
      <c r="Q70" s="75"/>
      <c r="R70" s="79"/>
      <c r="S70" s="79"/>
      <c r="T70" s="81"/>
      <c r="U70" s="81"/>
      <c r="V70" s="81"/>
      <c r="W70" s="75"/>
      <c r="X70" s="79"/>
      <c r="Y70" s="79"/>
      <c r="Z70" s="83"/>
      <c r="AA70" s="83"/>
      <c r="AB70" s="81"/>
    </row>
    <row r="71" spans="1:28" ht="15" x14ac:dyDescent="0.2">
      <c r="A71" s="110"/>
      <c r="B71" s="2"/>
      <c r="C71" s="49" t="s">
        <v>814</v>
      </c>
      <c r="E71" s="49"/>
      <c r="F71" s="50" t="str">
        <f>IF(AND(F70&gt;0,$F$24&gt;0),F70/$F$24,"")</f>
        <v/>
      </c>
      <c r="G71" s="50" t="str">
        <f t="shared" ref="G71:K71" si="10">IF(AND(G70&gt;0,$F$24&gt;0),G70/$F$24,"")</f>
        <v/>
      </c>
      <c r="H71" s="50" t="str">
        <f t="shared" si="10"/>
        <v/>
      </c>
      <c r="I71" s="50" t="str">
        <f t="shared" si="10"/>
        <v/>
      </c>
      <c r="J71" s="50" t="str">
        <f t="shared" si="10"/>
        <v/>
      </c>
      <c r="K71" s="50" t="str">
        <f t="shared" si="10"/>
        <v/>
      </c>
      <c r="L71" s="40"/>
      <c r="M71" s="26"/>
      <c r="N71" s="111"/>
      <c r="O71" s="95"/>
      <c r="P71" s="79"/>
      <c r="Q71" s="75"/>
      <c r="R71" s="79"/>
      <c r="S71" s="79"/>
      <c r="T71" s="81"/>
      <c r="U71" s="81"/>
      <c r="V71" s="81"/>
      <c r="W71" s="75"/>
      <c r="X71" s="79"/>
      <c r="Y71" s="79"/>
      <c r="Z71" s="83"/>
      <c r="AA71" s="83"/>
      <c r="AB71" s="81"/>
    </row>
    <row r="72" spans="1:28" x14ac:dyDescent="0.2">
      <c r="A72" s="110"/>
      <c r="B72" s="6"/>
      <c r="C72" s="6" t="s">
        <v>20</v>
      </c>
      <c r="D72" s="6"/>
      <c r="E72" s="6"/>
      <c r="F72" s="8"/>
      <c r="G72" s="8"/>
      <c r="H72" s="8"/>
      <c r="I72" s="8"/>
      <c r="J72" s="34">
        <f>SUM(F72:I72)</f>
        <v>0</v>
      </c>
      <c r="K72" s="32"/>
      <c r="L72" s="55"/>
      <c r="M72" s="26"/>
      <c r="N72" s="111"/>
      <c r="O72" s="95"/>
      <c r="P72" s="79"/>
      <c r="Q72" s="75"/>
      <c r="R72" s="79"/>
      <c r="S72" s="79"/>
      <c r="T72" s="81"/>
      <c r="U72" s="81"/>
      <c r="V72" s="81"/>
      <c r="W72" s="75"/>
      <c r="X72" s="79"/>
      <c r="Y72" s="79"/>
      <c r="Z72" s="83"/>
      <c r="AA72" s="83"/>
      <c r="AB72" s="81"/>
    </row>
    <row r="73" spans="1:28" x14ac:dyDescent="0.2">
      <c r="A73" s="110"/>
      <c r="B73" s="6"/>
      <c r="C73" s="49" t="s">
        <v>796</v>
      </c>
      <c r="E73" s="49"/>
      <c r="F73" s="50" t="str">
        <f>IF(F$50&gt;0,F72/F$50,"")</f>
        <v/>
      </c>
      <c r="G73" s="50" t="str">
        <f t="shared" ref="G73:J73" si="11">IF(G$50&gt;0,G72/G$50,"")</f>
        <v/>
      </c>
      <c r="H73" s="50" t="str">
        <f t="shared" si="11"/>
        <v/>
      </c>
      <c r="I73" s="50" t="str">
        <f t="shared" si="11"/>
        <v/>
      </c>
      <c r="J73" s="50" t="str">
        <f t="shared" si="11"/>
        <v/>
      </c>
      <c r="K73" s="51"/>
      <c r="L73" s="40"/>
      <c r="M73" s="26"/>
      <c r="N73" s="111"/>
      <c r="O73" s="95"/>
      <c r="P73" s="79"/>
      <c r="Q73" s="75"/>
      <c r="R73" s="79"/>
      <c r="S73" s="79"/>
      <c r="T73" s="81"/>
      <c r="U73" s="81"/>
      <c r="V73" s="81"/>
      <c r="W73" s="75"/>
      <c r="X73" s="79"/>
      <c r="Y73" s="79"/>
      <c r="Z73" s="83"/>
      <c r="AA73" s="83"/>
      <c r="AB73" s="81"/>
    </row>
    <row r="74" spans="1:28" x14ac:dyDescent="0.2">
      <c r="A74" s="110"/>
      <c r="B74" s="6"/>
      <c r="C74" s="6" t="s">
        <v>21</v>
      </c>
      <c r="D74" s="6"/>
      <c r="E74" s="6"/>
      <c r="F74" s="46"/>
      <c r="G74" s="46"/>
      <c r="H74" s="46"/>
      <c r="I74" s="46"/>
      <c r="J74" s="56">
        <f>SUM(F74:I74)</f>
        <v>0</v>
      </c>
      <c r="K74" s="32"/>
      <c r="L74" s="55"/>
      <c r="M74" s="26"/>
      <c r="N74" s="111"/>
      <c r="O74" s="95"/>
      <c r="P74" s="79"/>
      <c r="Q74" s="75"/>
      <c r="R74" s="79"/>
      <c r="S74" s="79"/>
      <c r="T74" s="81"/>
      <c r="U74" s="81"/>
      <c r="V74" s="81"/>
      <c r="W74" s="75"/>
      <c r="X74" s="79"/>
      <c r="Y74" s="79"/>
      <c r="Z74" s="83"/>
      <c r="AA74" s="83"/>
      <c r="AB74" s="81"/>
    </row>
    <row r="75" spans="1:28" x14ac:dyDescent="0.2">
      <c r="A75" s="110"/>
      <c r="B75" s="6"/>
      <c r="C75" s="49" t="s">
        <v>797</v>
      </c>
      <c r="E75" s="49"/>
      <c r="F75" s="50" t="str">
        <f>IF(F$65&gt;0,F74/F$65,"")</f>
        <v/>
      </c>
      <c r="G75" s="50" t="str">
        <f t="shared" ref="G75:I75" si="12">IF(G$65&gt;0,G74/G$65,"")</f>
        <v/>
      </c>
      <c r="H75" s="50" t="str">
        <f t="shared" si="12"/>
        <v/>
      </c>
      <c r="I75" s="50" t="str">
        <f t="shared" si="12"/>
        <v/>
      </c>
      <c r="J75" s="50" t="str">
        <f>IF(J$65&gt;0,J74/J$65,"")</f>
        <v/>
      </c>
      <c r="K75" s="51"/>
      <c r="L75" s="40"/>
      <c r="M75" s="26"/>
      <c r="N75" s="111"/>
      <c r="O75" s="95"/>
      <c r="P75" s="79"/>
      <c r="Q75" s="75"/>
      <c r="R75" s="79"/>
      <c r="S75" s="79"/>
      <c r="T75" s="81"/>
      <c r="U75" s="81"/>
      <c r="V75" s="81"/>
      <c r="W75" s="75"/>
      <c r="X75" s="79"/>
      <c r="Y75" s="79"/>
      <c r="Z75" s="83"/>
      <c r="AA75" s="83"/>
      <c r="AB75" s="81"/>
    </row>
    <row r="76" spans="1:28" x14ac:dyDescent="0.2">
      <c r="A76" s="110"/>
      <c r="B76" s="6"/>
      <c r="C76" s="12" t="s">
        <v>740</v>
      </c>
      <c r="D76" s="12"/>
      <c r="E76" s="5"/>
      <c r="F76" s="45">
        <f>F72+F70+F74</f>
        <v>0</v>
      </c>
      <c r="G76" s="45">
        <f t="shared" ref="G76:I76" si="13">G72+G70+G74</f>
        <v>0</v>
      </c>
      <c r="H76" s="45">
        <f t="shared" si="13"/>
        <v>0</v>
      </c>
      <c r="I76" s="45">
        <f t="shared" si="13"/>
        <v>0</v>
      </c>
      <c r="J76" s="45">
        <f>J72+J70+J74</f>
        <v>0</v>
      </c>
      <c r="K76" s="39"/>
      <c r="L76" s="40"/>
      <c r="M76" s="26"/>
      <c r="N76" s="111"/>
      <c r="O76" s="95"/>
      <c r="P76" s="79"/>
      <c r="Q76" s="75"/>
      <c r="R76" s="79"/>
      <c r="S76" s="79"/>
      <c r="T76" s="81"/>
      <c r="U76" s="81"/>
      <c r="V76" s="81"/>
      <c r="W76" s="75"/>
      <c r="X76" s="79"/>
      <c r="Y76" s="79"/>
      <c r="Z76" s="83"/>
      <c r="AA76" s="83"/>
      <c r="AB76" s="81"/>
    </row>
    <row r="77" spans="1:28" x14ac:dyDescent="0.2">
      <c r="A77" s="110"/>
      <c r="B77" s="6"/>
      <c r="C77" s="6"/>
      <c r="D77" s="6"/>
      <c r="E77" s="6"/>
      <c r="F77" s="28"/>
      <c r="G77" s="28"/>
      <c r="H77" s="28"/>
      <c r="I77" s="28"/>
      <c r="J77" s="9"/>
      <c r="K77" s="30"/>
      <c r="L77" s="18"/>
      <c r="M77" s="26"/>
      <c r="N77" s="111"/>
      <c r="O77" s="95"/>
      <c r="P77" s="79"/>
      <c r="Q77" s="75"/>
      <c r="R77" s="79"/>
      <c r="S77" s="79"/>
      <c r="T77" s="81"/>
      <c r="U77" s="81"/>
      <c r="V77" s="81"/>
      <c r="W77" s="75"/>
      <c r="X77" s="79"/>
      <c r="Y77" s="79"/>
      <c r="Z77" s="83"/>
      <c r="AA77" s="83"/>
      <c r="AB77" s="81"/>
    </row>
    <row r="78" spans="1:28" x14ac:dyDescent="0.2">
      <c r="A78" s="110"/>
      <c r="B78" s="5" t="s">
        <v>839</v>
      </c>
      <c r="C78" s="6"/>
      <c r="D78" s="6"/>
      <c r="E78" s="6"/>
      <c r="F78" s="28"/>
      <c r="G78" s="28"/>
      <c r="H78" s="28"/>
      <c r="I78" s="28"/>
      <c r="J78" s="9"/>
      <c r="K78" s="30"/>
      <c r="L78" s="40"/>
      <c r="M78" s="26"/>
      <c r="N78" s="111"/>
      <c r="O78" s="95"/>
      <c r="P78" s="79"/>
      <c r="Q78" s="75"/>
      <c r="R78" s="79"/>
      <c r="S78" s="79"/>
      <c r="T78" s="81"/>
      <c r="U78" s="81"/>
      <c r="V78" s="81"/>
      <c r="W78" s="75"/>
      <c r="X78" s="79"/>
      <c r="Y78" s="79"/>
      <c r="Z78" s="83"/>
      <c r="AA78" s="83"/>
      <c r="AB78" s="81"/>
    </row>
    <row r="79" spans="1:28" x14ac:dyDescent="0.2">
      <c r="A79" s="110"/>
      <c r="B79" s="5"/>
      <c r="C79" s="6" t="s">
        <v>807</v>
      </c>
      <c r="D79" s="6"/>
      <c r="E79" s="6"/>
      <c r="F79" s="8"/>
      <c r="G79" s="8"/>
      <c r="H79" s="8"/>
      <c r="I79" s="8"/>
      <c r="J79" s="54">
        <f>SUM(F79:I79)</f>
        <v>0</v>
      </c>
      <c r="K79" s="32"/>
      <c r="L79" s="55"/>
      <c r="M79" s="26"/>
      <c r="N79" s="111"/>
      <c r="O79" s="95"/>
      <c r="P79" s="79"/>
      <c r="Q79" s="75"/>
      <c r="R79" s="79"/>
      <c r="S79" s="79"/>
      <c r="T79" s="81"/>
      <c r="U79" s="81"/>
      <c r="V79" s="81"/>
      <c r="W79" s="75"/>
      <c r="X79" s="79"/>
      <c r="Y79" s="79"/>
      <c r="Z79" s="83"/>
      <c r="AA79" s="83"/>
      <c r="AB79" s="81"/>
    </row>
    <row r="80" spans="1:28" x14ac:dyDescent="0.2">
      <c r="A80" s="110"/>
      <c r="B80" s="2"/>
      <c r="C80" s="6" t="s">
        <v>766</v>
      </c>
      <c r="D80" s="6"/>
      <c r="E80" s="6"/>
      <c r="F80" s="8"/>
      <c r="G80" s="8"/>
      <c r="H80" s="8"/>
      <c r="I80" s="8"/>
      <c r="J80" s="54">
        <f t="shared" ref="J80:J82" si="14">SUM(F80:I80)</f>
        <v>0</v>
      </c>
      <c r="K80" s="32"/>
      <c r="L80" s="35"/>
      <c r="M80" s="26"/>
      <c r="N80" s="111"/>
      <c r="O80" s="95"/>
      <c r="P80" s="79"/>
      <c r="Q80" s="75"/>
      <c r="R80" s="79"/>
      <c r="S80" s="79"/>
      <c r="T80" s="81"/>
      <c r="U80" s="81"/>
      <c r="V80" s="81"/>
      <c r="W80" s="75"/>
      <c r="X80" s="79"/>
      <c r="Y80" s="79"/>
      <c r="Z80" s="83"/>
      <c r="AA80" s="83"/>
      <c r="AB80" s="81"/>
    </row>
    <row r="81" spans="1:28" x14ac:dyDescent="0.2">
      <c r="A81" s="110"/>
      <c r="B81" s="5"/>
      <c r="C81" s="6" t="s">
        <v>5</v>
      </c>
      <c r="F81" s="8"/>
      <c r="G81" s="8"/>
      <c r="H81" s="8"/>
      <c r="I81" s="8"/>
      <c r="J81" s="54">
        <f t="shared" si="14"/>
        <v>0</v>
      </c>
      <c r="K81" s="32"/>
      <c r="L81" s="35"/>
      <c r="M81" s="26"/>
      <c r="N81" s="111"/>
      <c r="O81" s="95"/>
      <c r="P81" s="79"/>
      <c r="Q81" s="75"/>
      <c r="R81" s="79"/>
      <c r="S81" s="79"/>
      <c r="T81" s="81"/>
      <c r="U81" s="81"/>
      <c r="V81" s="81"/>
      <c r="W81" s="75"/>
      <c r="X81" s="79"/>
      <c r="Y81" s="79"/>
      <c r="Z81" s="83"/>
      <c r="AA81" s="83"/>
      <c r="AB81" s="81"/>
    </row>
    <row r="82" spans="1:28" x14ac:dyDescent="0.2">
      <c r="A82" s="110"/>
      <c r="B82" s="5"/>
      <c r="C82" s="6" t="s">
        <v>0</v>
      </c>
      <c r="D82" s="6"/>
      <c r="E82" s="6"/>
      <c r="F82" s="8"/>
      <c r="G82" s="8"/>
      <c r="H82" s="8"/>
      <c r="I82" s="8"/>
      <c r="J82" s="54">
        <f t="shared" si="14"/>
        <v>0</v>
      </c>
      <c r="K82" s="32"/>
      <c r="L82" s="55"/>
      <c r="M82" s="26"/>
      <c r="N82" s="111"/>
      <c r="O82" s="95"/>
      <c r="P82" s="79"/>
      <c r="Q82" s="75"/>
      <c r="R82" s="79"/>
      <c r="S82" s="79"/>
      <c r="T82" s="81"/>
      <c r="U82" s="81"/>
      <c r="V82" s="81"/>
      <c r="W82" s="75"/>
      <c r="X82" s="79"/>
      <c r="Y82" s="79"/>
      <c r="Z82" s="83"/>
      <c r="AA82" s="83"/>
      <c r="AB82" s="81"/>
    </row>
    <row r="83" spans="1:28" x14ac:dyDescent="0.2">
      <c r="A83" s="110"/>
      <c r="B83" s="5"/>
      <c r="C83" s="12" t="s">
        <v>767</v>
      </c>
      <c r="D83" s="12"/>
      <c r="E83" s="5"/>
      <c r="F83" s="93">
        <f>((F79*11)/1000)+((F81*10)/1000)+F82+(4.9*F80)</f>
        <v>0</v>
      </c>
      <c r="G83" s="93">
        <f>((G79*11)/1000)+((G81*10)/1000)+G82+(4.9*G80)</f>
        <v>0</v>
      </c>
      <c r="H83" s="93">
        <f t="shared" ref="H83:J83" si="15">((H79*11)/1000)+((H81*10)/1000)+H82+(4.9*H80)</f>
        <v>0</v>
      </c>
      <c r="I83" s="93">
        <f t="shared" si="15"/>
        <v>0</v>
      </c>
      <c r="J83" s="94">
        <f t="shared" si="15"/>
        <v>0</v>
      </c>
      <c r="K83" s="51"/>
      <c r="L83" s="40"/>
      <c r="M83" s="26"/>
      <c r="N83" s="111"/>
      <c r="O83" s="95"/>
      <c r="P83" s="79"/>
      <c r="Q83" s="75"/>
      <c r="R83" s="79"/>
      <c r="S83" s="79"/>
      <c r="T83" s="81"/>
      <c r="U83" s="81"/>
      <c r="V83" s="81"/>
      <c r="W83" s="75"/>
      <c r="X83" s="79"/>
      <c r="Y83" s="79"/>
      <c r="Z83" s="83"/>
      <c r="AA83" s="83"/>
      <c r="AB83" s="81"/>
    </row>
    <row r="84" spans="1:28" x14ac:dyDescent="0.2">
      <c r="A84" s="110"/>
      <c r="B84" s="5"/>
      <c r="C84" s="88"/>
      <c r="D84" s="6"/>
      <c r="E84" s="6"/>
      <c r="F84" s="28"/>
      <c r="G84" s="28"/>
      <c r="H84" s="28"/>
      <c r="I84" s="28"/>
      <c r="J84" s="9"/>
      <c r="K84" s="30"/>
      <c r="L84" s="18"/>
      <c r="M84" s="26"/>
      <c r="N84" s="111"/>
      <c r="O84" s="95"/>
      <c r="P84" s="79"/>
      <c r="Q84" s="75"/>
      <c r="R84" s="79"/>
      <c r="S84" s="79"/>
      <c r="T84" s="81"/>
      <c r="U84" s="81"/>
      <c r="V84" s="81"/>
      <c r="W84" s="75"/>
      <c r="X84" s="79"/>
      <c r="Y84" s="79"/>
      <c r="Z84" s="83"/>
      <c r="AA84" s="83"/>
      <c r="AB84" s="81"/>
    </row>
    <row r="85" spans="1:28" x14ac:dyDescent="0.2">
      <c r="A85" s="110"/>
      <c r="B85" s="5" t="s">
        <v>840</v>
      </c>
      <c r="C85" s="6"/>
      <c r="D85" s="6"/>
      <c r="E85" s="6"/>
      <c r="F85" s="28"/>
      <c r="G85" s="28"/>
      <c r="H85" s="28"/>
      <c r="I85" s="28"/>
      <c r="J85" s="9"/>
      <c r="K85" s="30"/>
      <c r="L85" s="40"/>
      <c r="M85" s="26"/>
      <c r="N85" s="111"/>
      <c r="O85" s="95"/>
      <c r="P85" s="79"/>
      <c r="Q85" s="75"/>
      <c r="R85" s="79"/>
      <c r="S85" s="79"/>
      <c r="T85" s="81"/>
      <c r="U85" s="81"/>
      <c r="V85" s="81"/>
      <c r="W85" s="75"/>
      <c r="X85" s="79"/>
      <c r="Y85" s="79"/>
      <c r="Z85" s="83"/>
      <c r="AA85" s="83"/>
      <c r="AB85" s="81"/>
    </row>
    <row r="86" spans="1:28" ht="15" x14ac:dyDescent="0.2">
      <c r="A86" s="110"/>
      <c r="B86" s="5"/>
      <c r="C86" s="6" t="s">
        <v>798</v>
      </c>
      <c r="D86" s="6"/>
      <c r="E86" s="6"/>
      <c r="F86" s="46"/>
      <c r="G86" s="46"/>
      <c r="H86" s="46"/>
      <c r="I86" s="46"/>
      <c r="J86" s="54">
        <f>SUM(F86:I86)</f>
        <v>0</v>
      </c>
      <c r="K86" s="32"/>
      <c r="L86" s="58"/>
      <c r="M86" s="26"/>
      <c r="N86" s="111"/>
      <c r="O86" s="95"/>
      <c r="P86" s="79"/>
      <c r="Q86" s="75"/>
      <c r="R86" s="79"/>
      <c r="S86" s="79"/>
      <c r="T86" s="81"/>
      <c r="U86" s="81"/>
      <c r="V86" s="81"/>
      <c r="W86" s="75"/>
      <c r="X86" s="79"/>
      <c r="Y86" s="79"/>
      <c r="Z86" s="83"/>
      <c r="AA86" s="83"/>
      <c r="AB86" s="81"/>
    </row>
    <row r="87" spans="1:28" ht="15" x14ac:dyDescent="0.2">
      <c r="A87" s="110"/>
      <c r="B87" s="2"/>
      <c r="C87" s="6" t="s">
        <v>799</v>
      </c>
      <c r="D87" s="6"/>
      <c r="E87" s="6"/>
      <c r="F87" s="8"/>
      <c r="G87" s="8"/>
      <c r="H87" s="8"/>
      <c r="I87" s="8"/>
      <c r="J87" s="57">
        <f>SUM(F87:I87)</f>
        <v>0</v>
      </c>
      <c r="K87" s="32"/>
      <c r="L87" s="55"/>
      <c r="M87" s="26"/>
      <c r="N87" s="111"/>
      <c r="O87" s="95"/>
      <c r="P87" s="79"/>
      <c r="Q87" s="75"/>
      <c r="R87" s="79"/>
      <c r="S87" s="79"/>
      <c r="T87" s="81"/>
      <c r="U87" s="81"/>
      <c r="V87" s="81"/>
      <c r="W87" s="75"/>
      <c r="X87" s="79"/>
      <c r="Y87" s="79"/>
      <c r="Z87" s="83"/>
      <c r="AA87" s="83"/>
      <c r="AB87" s="81"/>
    </row>
    <row r="88" spans="1:28" ht="15" x14ac:dyDescent="0.2">
      <c r="A88" s="110"/>
      <c r="B88" s="6"/>
      <c r="C88" s="12" t="s">
        <v>800</v>
      </c>
      <c r="D88" s="12"/>
      <c r="E88" s="5"/>
      <c r="F88" s="45">
        <f>SUM(F86:F87)</f>
        <v>0</v>
      </c>
      <c r="G88" s="45">
        <f t="shared" ref="G88:I88" si="16">SUM(G86:G87)</f>
        <v>0</v>
      </c>
      <c r="H88" s="45">
        <f t="shared" si="16"/>
        <v>0</v>
      </c>
      <c r="I88" s="45">
        <f t="shared" si="16"/>
        <v>0</v>
      </c>
      <c r="J88" s="45">
        <f>SUM(J86:J87)</f>
        <v>0</v>
      </c>
      <c r="K88" s="39"/>
      <c r="L88" s="40"/>
      <c r="M88" s="26"/>
      <c r="N88" s="111"/>
      <c r="O88" s="95"/>
      <c r="P88" s="79"/>
      <c r="Q88" s="75"/>
      <c r="R88" s="79"/>
      <c r="S88" s="79"/>
      <c r="T88" s="81"/>
      <c r="U88" s="81"/>
      <c r="V88" s="81"/>
      <c r="W88" s="75"/>
      <c r="X88" s="79"/>
      <c r="Y88" s="79"/>
      <c r="Z88" s="83"/>
      <c r="AA88" s="83"/>
      <c r="AB88" s="81"/>
    </row>
    <row r="89" spans="1:28" x14ac:dyDescent="0.2">
      <c r="A89" s="110"/>
      <c r="B89" s="6"/>
      <c r="C89" s="6"/>
      <c r="D89" s="6"/>
      <c r="E89" s="6"/>
      <c r="F89" s="28"/>
      <c r="G89" s="28"/>
      <c r="H89" s="28"/>
      <c r="I89" s="28"/>
      <c r="J89" s="9"/>
      <c r="K89" s="30"/>
      <c r="L89" s="40"/>
      <c r="M89" s="26"/>
      <c r="N89" s="111"/>
      <c r="O89" s="95"/>
      <c r="P89" s="79"/>
      <c r="Q89" s="75"/>
      <c r="R89" s="79"/>
      <c r="S89" s="79"/>
      <c r="T89" s="81"/>
      <c r="U89" s="81"/>
      <c r="V89" s="81"/>
      <c r="W89" s="75"/>
      <c r="X89" s="79"/>
      <c r="Y89" s="79"/>
      <c r="Z89" s="83"/>
      <c r="AA89" s="83"/>
      <c r="AB89" s="81"/>
    </row>
    <row r="90" spans="1:28" x14ac:dyDescent="0.2">
      <c r="A90" s="110"/>
      <c r="B90" s="68" t="s">
        <v>842</v>
      </c>
      <c r="C90" s="6"/>
      <c r="D90" s="10"/>
      <c r="E90" s="10"/>
      <c r="F90" s="28"/>
      <c r="G90" s="28"/>
      <c r="H90" s="28"/>
      <c r="I90" s="28"/>
      <c r="J90" s="28"/>
      <c r="K90" s="39"/>
      <c r="L90" s="40"/>
      <c r="M90" s="26"/>
      <c r="N90" s="111"/>
      <c r="O90" s="95"/>
      <c r="P90" s="79"/>
      <c r="Q90" s="75"/>
      <c r="R90" s="79"/>
      <c r="S90" s="79"/>
      <c r="T90" s="81"/>
      <c r="U90" s="81"/>
      <c r="V90" s="81"/>
      <c r="W90" s="75"/>
      <c r="X90" s="79"/>
      <c r="Y90" s="79"/>
      <c r="Z90" s="83"/>
      <c r="AA90" s="83"/>
      <c r="AB90" s="81"/>
    </row>
    <row r="91" spans="1:28" x14ac:dyDescent="0.2">
      <c r="A91" s="110"/>
      <c r="B91" s="5"/>
      <c r="C91" s="5" t="s">
        <v>17</v>
      </c>
      <c r="D91" s="10"/>
      <c r="E91" s="10"/>
      <c r="F91" s="28"/>
      <c r="G91" s="28"/>
      <c r="H91" s="28"/>
      <c r="I91" s="28"/>
      <c r="J91" s="28"/>
      <c r="K91" s="39"/>
      <c r="L91" s="40"/>
      <c r="M91" s="26"/>
      <c r="N91" s="111"/>
      <c r="O91" s="95"/>
      <c r="P91" s="79"/>
      <c r="Q91" s="75"/>
      <c r="R91" s="79"/>
      <c r="S91" s="79"/>
      <c r="T91" s="81"/>
      <c r="U91" s="81"/>
      <c r="V91" s="81"/>
      <c r="W91" s="75"/>
      <c r="X91" s="79"/>
      <c r="Y91" s="79"/>
      <c r="Z91" s="83"/>
      <c r="AA91" s="83"/>
      <c r="AB91" s="81"/>
    </row>
    <row r="92" spans="1:28" x14ac:dyDescent="0.2">
      <c r="A92" s="110"/>
      <c r="B92" s="2"/>
      <c r="C92" s="6" t="s">
        <v>801</v>
      </c>
      <c r="D92" s="10"/>
      <c r="E92" s="10"/>
      <c r="F92" s="42"/>
      <c r="G92" s="42"/>
      <c r="H92" s="42"/>
      <c r="I92" s="42"/>
      <c r="J92" s="54">
        <f>SUM(F92:I92)</f>
        <v>0</v>
      </c>
      <c r="K92" s="32"/>
      <c r="L92" s="58"/>
      <c r="M92" s="26"/>
      <c r="N92" s="111"/>
      <c r="O92" s="95"/>
      <c r="P92" s="79"/>
      <c r="Q92" s="75"/>
      <c r="R92" s="79"/>
      <c r="S92" s="79"/>
      <c r="T92" s="81"/>
      <c r="U92" s="81"/>
      <c r="V92" s="81"/>
      <c r="W92" s="75"/>
      <c r="X92" s="79"/>
      <c r="Y92" s="79"/>
      <c r="Z92" s="83"/>
      <c r="AA92" s="83"/>
      <c r="AB92" s="81"/>
    </row>
    <row r="93" spans="1:28" x14ac:dyDescent="0.2">
      <c r="A93" s="110"/>
      <c r="B93" s="5"/>
      <c r="C93" s="6" t="s">
        <v>802</v>
      </c>
      <c r="D93" s="10"/>
      <c r="E93" s="10"/>
      <c r="F93" s="64"/>
      <c r="G93" s="64"/>
      <c r="H93" s="64"/>
      <c r="I93" s="64"/>
      <c r="J93" s="54">
        <f>SUM(F93:I93)</f>
        <v>0</v>
      </c>
      <c r="K93" s="32"/>
      <c r="L93" s="35"/>
      <c r="M93" s="26"/>
      <c r="N93" s="111"/>
      <c r="O93" s="95"/>
      <c r="P93" s="79"/>
      <c r="Q93" s="75"/>
      <c r="R93" s="79"/>
      <c r="S93" s="79"/>
      <c r="T93" s="81"/>
      <c r="U93" s="81"/>
      <c r="V93" s="81"/>
      <c r="W93" s="75"/>
      <c r="X93" s="79"/>
      <c r="Y93" s="79"/>
      <c r="Z93" s="83"/>
      <c r="AA93" s="83"/>
      <c r="AB93" s="81"/>
    </row>
    <row r="94" spans="1:28" x14ac:dyDescent="0.2">
      <c r="A94" s="110"/>
      <c r="B94" s="5"/>
      <c r="C94" s="6" t="s">
        <v>803</v>
      </c>
      <c r="D94" s="10"/>
      <c r="E94" s="10"/>
      <c r="F94" s="8"/>
      <c r="G94" s="8"/>
      <c r="H94" s="8"/>
      <c r="I94" s="8"/>
      <c r="J94" s="54">
        <f>SUM(F94:I94)</f>
        <v>0</v>
      </c>
      <c r="K94" s="32"/>
      <c r="L94" s="55"/>
      <c r="M94" s="26"/>
      <c r="N94" s="111"/>
      <c r="O94" s="95"/>
      <c r="P94" s="79"/>
      <c r="Q94" s="75"/>
      <c r="R94" s="79"/>
      <c r="S94" s="79"/>
      <c r="T94" s="81"/>
      <c r="U94" s="81"/>
      <c r="V94" s="81"/>
      <c r="W94" s="75"/>
      <c r="X94" s="79"/>
      <c r="Y94" s="79"/>
      <c r="Z94" s="83"/>
      <c r="AA94" s="83"/>
      <c r="AB94" s="81"/>
    </row>
    <row r="95" spans="1:28" x14ac:dyDescent="0.2">
      <c r="A95" s="110"/>
      <c r="B95" s="5"/>
      <c r="C95" s="49" t="s">
        <v>1</v>
      </c>
      <c r="D95" s="10"/>
      <c r="E95" s="10"/>
      <c r="F95" s="50" t="str">
        <f>IF(AND(F48&gt;0,SUM(F$92:F$94)&gt;0),F48/SUM(F$92:F$94),"")</f>
        <v/>
      </c>
      <c r="G95" s="50" t="str">
        <f t="shared" ref="G95:J95" si="17">IF(AND(G48&gt;0,SUM(G$92:G$94)&gt;0),G48/SUM(G$92:G$94),"")</f>
        <v/>
      </c>
      <c r="H95" s="50" t="str">
        <f t="shared" si="17"/>
        <v/>
      </c>
      <c r="I95" s="50" t="str">
        <f t="shared" si="17"/>
        <v/>
      </c>
      <c r="J95" s="50" t="str">
        <f t="shared" si="17"/>
        <v/>
      </c>
      <c r="K95" s="51"/>
      <c r="L95" s="40"/>
      <c r="M95" s="26"/>
      <c r="N95" s="111"/>
      <c r="O95" s="95"/>
      <c r="P95" s="79"/>
      <c r="Q95" s="75"/>
      <c r="R95" s="79"/>
      <c r="S95" s="79"/>
      <c r="T95" s="81"/>
      <c r="U95" s="81"/>
      <c r="V95" s="81"/>
      <c r="W95" s="75"/>
      <c r="X95" s="79"/>
      <c r="Y95" s="79"/>
      <c r="Z95" s="83"/>
      <c r="AA95" s="83"/>
      <c r="AB95" s="81"/>
    </row>
    <row r="96" spans="1:28" x14ac:dyDescent="0.2">
      <c r="A96" s="110"/>
      <c r="B96" s="5"/>
      <c r="C96" s="6" t="s">
        <v>809</v>
      </c>
      <c r="D96" s="10"/>
      <c r="E96" s="10"/>
      <c r="F96" s="46"/>
      <c r="G96" s="46"/>
      <c r="H96" s="46"/>
      <c r="I96" s="46"/>
      <c r="J96" s="54">
        <f>SUM(F96:I96)</f>
        <v>0</v>
      </c>
      <c r="K96" s="32"/>
      <c r="L96" s="55"/>
      <c r="M96" s="26"/>
      <c r="N96" s="111"/>
      <c r="O96" s="95"/>
      <c r="P96" s="79"/>
      <c r="Q96" s="75"/>
      <c r="R96" s="79"/>
      <c r="S96" s="79"/>
      <c r="T96" s="81"/>
      <c r="U96" s="81"/>
      <c r="V96" s="81"/>
      <c r="W96" s="75"/>
      <c r="X96" s="79"/>
      <c r="Y96" s="79"/>
      <c r="Z96" s="83"/>
      <c r="AA96" s="83"/>
      <c r="AB96" s="81"/>
    </row>
    <row r="97" spans="1:28" x14ac:dyDescent="0.2">
      <c r="A97" s="110"/>
      <c r="B97" s="5"/>
      <c r="C97" s="49" t="s">
        <v>810</v>
      </c>
      <c r="D97" s="10"/>
      <c r="E97" s="10"/>
      <c r="F97" s="50" t="str">
        <f>IF(AND(F49&gt;0,F$96&gt;0),F49/F$96,"")</f>
        <v/>
      </c>
      <c r="G97" s="50" t="str">
        <f>IF(AND(G49&gt;0,G$96&gt;0),G49/G$96,"")</f>
        <v/>
      </c>
      <c r="H97" s="50" t="str">
        <f>IF(AND(H49&gt;0,H$96&gt;0),H49/H$96,"")</f>
        <v/>
      </c>
      <c r="I97" s="50" t="str">
        <f>IF(AND(I49&gt;0,I$96&gt;0),I49/I$96,"")</f>
        <v/>
      </c>
      <c r="J97" s="50" t="str">
        <f>IF(AND(J49&gt;0,J$96&gt;0),J49/J$96,"")</f>
        <v/>
      </c>
      <c r="K97" s="51"/>
      <c r="L97" s="40"/>
      <c r="M97" s="26"/>
      <c r="N97" s="111"/>
      <c r="O97" s="95"/>
      <c r="P97" s="79"/>
      <c r="Q97" s="75"/>
      <c r="R97" s="79"/>
      <c r="S97" s="79"/>
      <c r="T97" s="81"/>
      <c r="U97" s="81"/>
      <c r="V97" s="81"/>
      <c r="W97" s="75"/>
      <c r="X97" s="79"/>
      <c r="Y97" s="79"/>
      <c r="Z97" s="83"/>
      <c r="AA97" s="83"/>
      <c r="AB97" s="81"/>
    </row>
    <row r="98" spans="1:28" ht="15" customHeight="1" x14ac:dyDescent="0.2">
      <c r="A98" s="110"/>
      <c r="B98" s="5"/>
      <c r="C98" s="49" t="s">
        <v>812</v>
      </c>
      <c r="D98" s="10"/>
      <c r="E98" s="10"/>
      <c r="F98" s="50" t="str">
        <f>IF(ISNUMBER(F96),F96/0.826,"")</f>
        <v/>
      </c>
      <c r="G98" s="50" t="str">
        <f t="shared" ref="G98:I98" si="18">IF(ISNUMBER(G96),G96/0.826,"")</f>
        <v/>
      </c>
      <c r="H98" s="50" t="str">
        <f t="shared" si="18"/>
        <v/>
      </c>
      <c r="I98" s="50" t="str">
        <f t="shared" si="18"/>
        <v/>
      </c>
      <c r="J98" s="50" t="str">
        <f>IF(J96&gt;0,J96/0.826,"")</f>
        <v/>
      </c>
      <c r="K98" s="51"/>
      <c r="L98" s="40"/>
      <c r="M98" s="26"/>
      <c r="N98" s="111"/>
      <c r="O98" s="95"/>
      <c r="P98" s="79"/>
      <c r="Q98" s="75"/>
      <c r="R98" s="79"/>
      <c r="S98" s="79"/>
      <c r="T98" s="81"/>
      <c r="U98" s="81"/>
      <c r="V98" s="81"/>
      <c r="W98" s="75"/>
      <c r="X98" s="79"/>
      <c r="Y98" s="79"/>
      <c r="Z98" s="83"/>
      <c r="AA98" s="83"/>
      <c r="AB98" s="81"/>
    </row>
    <row r="99" spans="1:28" x14ac:dyDescent="0.2">
      <c r="A99" s="110"/>
      <c r="B99" s="5"/>
      <c r="C99" s="69" t="s">
        <v>811</v>
      </c>
      <c r="D99" s="10"/>
      <c r="E99" s="10"/>
      <c r="F99" s="50" t="str">
        <f>IF(AND(F$49&gt;0,F98&gt;0),F$49/F98,"")</f>
        <v/>
      </c>
      <c r="G99" s="50" t="str">
        <f t="shared" ref="G99:J99" si="19">IF(AND(G49&gt;0,G$98&gt;0),G49/G$98,"")</f>
        <v/>
      </c>
      <c r="H99" s="50" t="str">
        <f t="shared" si="19"/>
        <v/>
      </c>
      <c r="I99" s="50" t="str">
        <f t="shared" si="19"/>
        <v/>
      </c>
      <c r="J99" s="50" t="str">
        <f t="shared" si="19"/>
        <v/>
      </c>
      <c r="K99" s="51"/>
      <c r="L99" s="40"/>
      <c r="M99" s="26"/>
      <c r="N99" s="111"/>
      <c r="O99" s="95"/>
      <c r="P99" s="79"/>
      <c r="Q99" s="75"/>
      <c r="R99" s="79"/>
      <c r="S99" s="79"/>
      <c r="T99" s="81"/>
      <c r="U99" s="81"/>
      <c r="V99" s="81"/>
      <c r="W99" s="75"/>
      <c r="X99" s="79"/>
      <c r="Y99" s="79"/>
      <c r="Z99" s="83"/>
      <c r="AA99" s="83"/>
      <c r="AB99" s="81"/>
    </row>
    <row r="100" spans="1:28" x14ac:dyDescent="0.2">
      <c r="A100" s="110"/>
      <c r="B100" s="5"/>
      <c r="C100" s="6" t="s">
        <v>804</v>
      </c>
      <c r="D100" s="10"/>
      <c r="E100" s="10"/>
      <c r="F100" s="46"/>
      <c r="G100" s="46"/>
      <c r="H100" s="46"/>
      <c r="I100" s="46"/>
      <c r="J100" s="54">
        <f>SUM(F100:I100)</f>
        <v>0</v>
      </c>
      <c r="K100" s="32"/>
      <c r="L100" s="55"/>
      <c r="M100" s="26"/>
      <c r="N100" s="111"/>
      <c r="O100" s="95"/>
      <c r="P100" s="79"/>
      <c r="Q100" s="75"/>
      <c r="R100" s="79"/>
      <c r="S100" s="79"/>
      <c r="T100" s="81"/>
      <c r="U100" s="81"/>
      <c r="V100" s="81"/>
      <c r="W100" s="75"/>
      <c r="X100" s="79"/>
      <c r="Y100" s="79"/>
      <c r="Z100" s="83"/>
      <c r="AA100" s="83"/>
      <c r="AB100" s="81"/>
    </row>
    <row r="101" spans="1:28" x14ac:dyDescent="0.2">
      <c r="A101" s="110"/>
      <c r="B101" s="5"/>
      <c r="C101" s="49" t="s">
        <v>805</v>
      </c>
      <c r="D101" s="10"/>
      <c r="E101" s="10"/>
      <c r="F101" s="50" t="str">
        <f>IF(AND(F50&gt;0,F$100&gt;0),F50/F$100,"")</f>
        <v/>
      </c>
      <c r="G101" s="50" t="str">
        <f>IF(AND(G50&gt;0,G$100&gt;0),G50/G$100,"")</f>
        <v/>
      </c>
      <c r="H101" s="50" t="str">
        <f>IF(AND(H50&gt;0,H$100&gt;0),H50/H$100,"")</f>
        <v/>
      </c>
      <c r="I101" s="50" t="str">
        <f>IF(AND(I50&gt;0,I$100&gt;0),I50/I$100,"")</f>
        <v/>
      </c>
      <c r="J101" s="50" t="str">
        <f>IF(AND(J50&gt;0,J$100&gt;0),J50/J$100,"")</f>
        <v/>
      </c>
      <c r="K101" s="51"/>
      <c r="L101" s="40"/>
      <c r="M101" s="26"/>
      <c r="N101" s="111"/>
      <c r="O101" s="95"/>
      <c r="P101" s="79"/>
      <c r="Q101" s="75"/>
      <c r="R101" s="79"/>
      <c r="S101" s="79"/>
      <c r="T101" s="81"/>
      <c r="U101" s="81"/>
      <c r="V101" s="81"/>
      <c r="W101" s="75"/>
      <c r="X101" s="79"/>
      <c r="Y101" s="79"/>
      <c r="Z101" s="83"/>
      <c r="AA101" s="83"/>
      <c r="AB101" s="81"/>
    </row>
    <row r="102" spans="1:28" x14ac:dyDescent="0.2">
      <c r="A102" s="110"/>
      <c r="B102" s="5"/>
      <c r="C102" s="6" t="s">
        <v>808</v>
      </c>
      <c r="D102" s="10"/>
      <c r="E102" s="10"/>
      <c r="F102" s="46"/>
      <c r="G102" s="46"/>
      <c r="H102" s="46"/>
      <c r="I102" s="46"/>
      <c r="J102" s="54">
        <f>SUM(F102:I102)</f>
        <v>0</v>
      </c>
      <c r="K102" s="32"/>
      <c r="L102" s="55"/>
      <c r="M102" s="26"/>
      <c r="N102" s="111"/>
      <c r="O102" s="95"/>
      <c r="P102" s="79"/>
      <c r="Q102" s="75"/>
      <c r="R102" s="79"/>
      <c r="S102" s="79"/>
      <c r="T102" s="81"/>
      <c r="U102" s="81"/>
      <c r="V102" s="81"/>
      <c r="W102" s="75"/>
      <c r="X102" s="79"/>
      <c r="Y102" s="79"/>
      <c r="Z102" s="83"/>
      <c r="AA102" s="83"/>
      <c r="AB102" s="81"/>
    </row>
    <row r="103" spans="1:28" x14ac:dyDescent="0.2">
      <c r="A103" s="110"/>
      <c r="B103" s="5"/>
      <c r="C103" s="49" t="s">
        <v>805</v>
      </c>
      <c r="D103" s="10"/>
      <c r="E103" s="10"/>
      <c r="F103" s="50" t="str">
        <f>IF(AND(F51&gt;0,F$102&gt;0),F52/F$102,"")</f>
        <v/>
      </c>
      <c r="G103" s="50" t="str">
        <f t="shared" ref="G103:J103" si="20">IF(AND(G51&gt;0,G$102&gt;0),G52/G$102,"")</f>
        <v/>
      </c>
      <c r="H103" s="50" t="str">
        <f t="shared" si="20"/>
        <v/>
      </c>
      <c r="I103" s="50" t="str">
        <f t="shared" si="20"/>
        <v/>
      </c>
      <c r="J103" s="50" t="str">
        <f t="shared" si="20"/>
        <v/>
      </c>
      <c r="K103" s="51"/>
      <c r="L103" s="40"/>
      <c r="M103" s="26"/>
      <c r="N103" s="111"/>
      <c r="O103" s="95"/>
      <c r="P103" s="79"/>
      <c r="Q103" s="75"/>
      <c r="R103" s="79"/>
      <c r="S103" s="79"/>
      <c r="T103" s="81"/>
      <c r="U103" s="81"/>
      <c r="V103" s="81"/>
      <c r="W103" s="75"/>
      <c r="X103" s="79"/>
      <c r="Y103" s="79"/>
      <c r="Z103" s="83"/>
      <c r="AA103" s="83"/>
      <c r="AB103" s="81"/>
    </row>
    <row r="104" spans="1:28" x14ac:dyDescent="0.2">
      <c r="A104" s="110"/>
      <c r="B104" s="5"/>
      <c r="C104" s="5"/>
      <c r="D104" s="10"/>
      <c r="E104" s="10"/>
      <c r="F104" s="28"/>
      <c r="G104" s="28"/>
      <c r="H104" s="28"/>
      <c r="I104" s="28"/>
      <c r="J104" s="28"/>
      <c r="K104" s="39"/>
      <c r="L104" s="40"/>
      <c r="M104" s="26"/>
      <c r="N104" s="111"/>
      <c r="O104" s="95"/>
      <c r="P104" s="79"/>
      <c r="Q104" s="75"/>
      <c r="R104" s="79"/>
      <c r="S104" s="79"/>
      <c r="T104" s="81"/>
      <c r="U104" s="81"/>
      <c r="V104" s="81"/>
      <c r="W104" s="75"/>
      <c r="X104" s="79"/>
      <c r="Y104" s="79"/>
      <c r="Z104" s="83"/>
      <c r="AA104" s="83"/>
      <c r="AB104" s="81"/>
    </row>
    <row r="105" spans="1:28" x14ac:dyDescent="0.2">
      <c r="A105" s="110"/>
      <c r="B105" s="5"/>
      <c r="C105" s="5" t="s">
        <v>741</v>
      </c>
      <c r="D105" s="10"/>
      <c r="E105" s="10"/>
      <c r="F105" s="28"/>
      <c r="G105" s="28"/>
      <c r="H105" s="28"/>
      <c r="I105" s="28"/>
      <c r="J105" s="28"/>
      <c r="K105" s="39"/>
      <c r="L105" s="40"/>
      <c r="M105" s="26"/>
      <c r="N105" s="111"/>
      <c r="O105" s="95"/>
      <c r="P105" s="79"/>
      <c r="Q105" s="75"/>
      <c r="R105" s="79"/>
      <c r="S105" s="79"/>
      <c r="T105" s="81"/>
      <c r="U105" s="81"/>
      <c r="V105" s="81"/>
      <c r="W105" s="75"/>
      <c r="X105" s="79"/>
      <c r="Y105" s="79"/>
      <c r="Z105" s="83"/>
      <c r="AA105" s="83"/>
      <c r="AB105" s="81"/>
    </row>
    <row r="106" spans="1:28" x14ac:dyDescent="0.2">
      <c r="A106" s="110"/>
      <c r="B106" s="5"/>
      <c r="C106" s="6" t="s">
        <v>803</v>
      </c>
      <c r="D106" s="10"/>
      <c r="E106" s="10"/>
      <c r="F106" s="8"/>
      <c r="G106" s="8"/>
      <c r="H106" s="8"/>
      <c r="I106" s="8"/>
      <c r="J106" s="54">
        <f>SUM(F106:I106)</f>
        <v>0</v>
      </c>
      <c r="K106" s="32"/>
      <c r="L106" s="55"/>
      <c r="M106" s="26"/>
      <c r="N106" s="111"/>
      <c r="O106" s="95"/>
      <c r="P106" s="79"/>
      <c r="Q106" s="75"/>
      <c r="R106" s="79"/>
      <c r="S106" s="79"/>
      <c r="T106" s="81"/>
      <c r="U106" s="81"/>
      <c r="V106" s="81"/>
      <c r="W106" s="75"/>
      <c r="X106" s="79"/>
      <c r="Y106" s="79"/>
      <c r="Z106" s="83"/>
      <c r="AA106" s="83"/>
      <c r="AB106" s="81"/>
    </row>
    <row r="107" spans="1:28" x14ac:dyDescent="0.2">
      <c r="A107" s="110"/>
      <c r="B107" s="5"/>
      <c r="C107" s="49" t="s">
        <v>1</v>
      </c>
      <c r="D107" s="10"/>
      <c r="E107" s="10"/>
      <c r="F107" s="50" t="str">
        <f>IF(AND(F56&gt;0,F$106&gt;0),F56/F$106,"")</f>
        <v/>
      </c>
      <c r="G107" s="50" t="str">
        <f t="shared" ref="G107:J107" si="21">IF(AND(G56&gt;0,G$106&gt;0),G56/G$106,"")</f>
        <v/>
      </c>
      <c r="H107" s="50" t="str">
        <f t="shared" si="21"/>
        <v/>
      </c>
      <c r="I107" s="50" t="str">
        <f t="shared" si="21"/>
        <v/>
      </c>
      <c r="J107" s="50" t="str">
        <f t="shared" si="21"/>
        <v/>
      </c>
      <c r="K107" s="51"/>
      <c r="L107" s="40"/>
      <c r="M107" s="26"/>
      <c r="N107" s="111"/>
      <c r="O107" s="95"/>
      <c r="P107" s="79"/>
      <c r="Q107" s="75"/>
      <c r="R107" s="79"/>
      <c r="S107" s="79"/>
      <c r="T107" s="81"/>
      <c r="U107" s="81"/>
      <c r="V107" s="81"/>
      <c r="W107" s="75"/>
      <c r="X107" s="79"/>
      <c r="Y107" s="79"/>
      <c r="Z107" s="83"/>
      <c r="AA107" s="83"/>
      <c r="AB107" s="81"/>
    </row>
    <row r="108" spans="1:28" x14ac:dyDescent="0.2">
      <c r="A108" s="110"/>
      <c r="B108" s="5"/>
      <c r="C108" s="6" t="s">
        <v>804</v>
      </c>
      <c r="D108" s="10"/>
      <c r="E108" s="10"/>
      <c r="F108" s="46"/>
      <c r="G108" s="46"/>
      <c r="H108" s="46"/>
      <c r="I108" s="46"/>
      <c r="J108" s="54">
        <f>SUM(F108:I108)</f>
        <v>0</v>
      </c>
      <c r="K108" s="32"/>
      <c r="L108" s="55"/>
      <c r="M108" s="26"/>
      <c r="N108" s="111"/>
      <c r="O108" s="95"/>
      <c r="P108" s="79"/>
      <c r="Q108" s="75"/>
      <c r="R108" s="79"/>
      <c r="S108" s="79"/>
      <c r="T108" s="81"/>
      <c r="U108" s="81"/>
      <c r="V108" s="81"/>
      <c r="W108" s="75"/>
      <c r="X108" s="79"/>
      <c r="Y108" s="79"/>
      <c r="Z108" s="83"/>
      <c r="AA108" s="83"/>
      <c r="AB108" s="81"/>
    </row>
    <row r="109" spans="1:28" x14ac:dyDescent="0.2">
      <c r="A109" s="110"/>
      <c r="B109" s="5"/>
      <c r="C109" s="49" t="s">
        <v>805</v>
      </c>
      <c r="D109" s="10"/>
      <c r="E109" s="10"/>
      <c r="F109" s="50" t="str">
        <f>IF(AND(F56&gt;0,F$108&gt;0),F56/F$108,"")</f>
        <v/>
      </c>
      <c r="G109" s="50" t="str">
        <f t="shared" ref="G109:J109" si="22">IF(AND(G56&gt;0,G$108&gt;0),G56/G$108,"")</f>
        <v/>
      </c>
      <c r="H109" s="50" t="str">
        <f t="shared" si="22"/>
        <v/>
      </c>
      <c r="I109" s="50" t="str">
        <f t="shared" si="22"/>
        <v/>
      </c>
      <c r="J109" s="50" t="str">
        <f t="shared" si="22"/>
        <v/>
      </c>
      <c r="K109" s="51"/>
      <c r="L109" s="40"/>
      <c r="M109" s="26"/>
      <c r="N109" s="111"/>
      <c r="O109" s="95"/>
      <c r="P109" s="79"/>
      <c r="Q109" s="75"/>
      <c r="R109" s="79"/>
      <c r="S109" s="79"/>
      <c r="T109" s="81"/>
      <c r="U109" s="81"/>
      <c r="V109" s="81"/>
      <c r="W109" s="75"/>
      <c r="X109" s="79"/>
      <c r="Y109" s="79"/>
      <c r="Z109" s="83"/>
      <c r="AA109" s="83"/>
      <c r="AB109" s="81"/>
    </row>
    <row r="110" spans="1:28" x14ac:dyDescent="0.2">
      <c r="A110" s="110"/>
      <c r="B110" s="5"/>
      <c r="C110" s="5"/>
      <c r="D110" s="10"/>
      <c r="E110" s="10"/>
      <c r="F110" s="28"/>
      <c r="G110" s="28"/>
      <c r="H110" s="28"/>
      <c r="I110" s="28"/>
      <c r="J110" s="28"/>
      <c r="K110" s="39"/>
      <c r="L110" s="40"/>
      <c r="M110" s="26"/>
      <c r="N110" s="111"/>
      <c r="O110" s="95"/>
      <c r="P110" s="79"/>
      <c r="Q110" s="75"/>
      <c r="R110" s="79"/>
      <c r="S110" s="79"/>
      <c r="T110" s="81"/>
      <c r="U110" s="81"/>
      <c r="V110" s="81"/>
      <c r="W110" s="75"/>
      <c r="X110" s="79"/>
      <c r="Y110" s="79"/>
      <c r="Z110" s="83"/>
      <c r="AA110" s="83"/>
      <c r="AB110" s="81"/>
    </row>
    <row r="111" spans="1:28" x14ac:dyDescent="0.2">
      <c r="A111" s="110"/>
      <c r="B111" s="5"/>
      <c r="C111" s="5" t="s">
        <v>16</v>
      </c>
      <c r="D111" s="10"/>
      <c r="E111" s="10"/>
      <c r="F111" s="60"/>
      <c r="G111" s="60"/>
      <c r="H111" s="60"/>
      <c r="I111" s="60"/>
      <c r="J111" s="60"/>
      <c r="K111" s="61"/>
      <c r="L111" s="40"/>
      <c r="M111" s="26"/>
      <c r="N111" s="111"/>
      <c r="O111" s="95"/>
      <c r="P111" s="79"/>
      <c r="Q111" s="75"/>
      <c r="R111" s="79"/>
      <c r="S111" s="79"/>
      <c r="T111" s="81"/>
      <c r="U111" s="81"/>
      <c r="V111" s="81"/>
      <c r="W111" s="75"/>
      <c r="X111" s="79"/>
      <c r="Y111" s="79"/>
      <c r="Z111" s="83"/>
      <c r="AA111" s="83"/>
      <c r="AB111" s="81"/>
    </row>
    <row r="112" spans="1:28" x14ac:dyDescent="0.2">
      <c r="A112" s="110"/>
      <c r="B112" s="5"/>
      <c r="C112" s="6" t="s">
        <v>801</v>
      </c>
      <c r="D112" s="6"/>
      <c r="E112" s="6"/>
      <c r="F112" s="46"/>
      <c r="G112" s="46"/>
      <c r="H112" s="46"/>
      <c r="I112" s="46"/>
      <c r="J112" s="54">
        <f>SUM(F112:I112)</f>
        <v>0</v>
      </c>
      <c r="K112" s="32"/>
      <c r="L112" s="55"/>
      <c r="M112" s="26"/>
      <c r="N112" s="111"/>
      <c r="O112" s="95"/>
      <c r="P112" s="79"/>
      <c r="Q112" s="75"/>
      <c r="R112" s="79"/>
      <c r="S112" s="79"/>
      <c r="T112" s="81"/>
      <c r="U112" s="81"/>
      <c r="V112" s="81"/>
      <c r="W112" s="75"/>
      <c r="X112" s="79"/>
      <c r="Y112" s="79"/>
      <c r="Z112" s="83"/>
      <c r="AA112" s="83"/>
      <c r="AB112" s="81"/>
    </row>
    <row r="113" spans="1:28" x14ac:dyDescent="0.2">
      <c r="A113" s="110"/>
      <c r="B113" s="5"/>
      <c r="C113" s="49" t="s">
        <v>1</v>
      </c>
      <c r="E113" s="49"/>
      <c r="F113" s="50" t="str">
        <f>IF(AND(F61&gt;0,F$112&gt;0),F61/F$112,"")</f>
        <v/>
      </c>
      <c r="G113" s="50" t="str">
        <f>IF(AND(G61&gt;0,G$112&gt;0),G61/G$112,"")</f>
        <v/>
      </c>
      <c r="H113" s="50" t="str">
        <f>IF(AND(H61&gt;0,H$112&gt;0),H61/H$112,"")</f>
        <v/>
      </c>
      <c r="I113" s="50" t="str">
        <f>IF(AND(I61&gt;0,I$112&gt;0),I61/I$112,"")</f>
        <v/>
      </c>
      <c r="J113" s="50" t="str">
        <f>IF(AND(J61&gt;0,J$112&gt;0),J61/J$112,"")</f>
        <v/>
      </c>
      <c r="K113" s="51"/>
      <c r="L113" s="40"/>
      <c r="M113" s="26"/>
      <c r="N113" s="111"/>
      <c r="O113" s="95"/>
      <c r="P113" s="79"/>
      <c r="Q113" s="75"/>
      <c r="R113" s="79"/>
      <c r="S113" s="79"/>
      <c r="T113" s="81"/>
      <c r="U113" s="81"/>
      <c r="V113" s="81"/>
      <c r="W113" s="75"/>
      <c r="X113" s="79"/>
      <c r="Y113" s="79"/>
      <c r="Z113" s="83"/>
      <c r="AA113" s="83"/>
      <c r="AB113" s="81"/>
    </row>
    <row r="114" spans="1:28" x14ac:dyDescent="0.2">
      <c r="A114" s="110"/>
      <c r="B114" s="5"/>
      <c r="C114" s="6" t="s">
        <v>813</v>
      </c>
      <c r="E114" s="49"/>
      <c r="F114" s="46"/>
      <c r="G114" s="46"/>
      <c r="H114" s="46"/>
      <c r="I114" s="46"/>
      <c r="J114" s="54">
        <f>SUM(F114:I114)</f>
        <v>0</v>
      </c>
      <c r="K114" s="32"/>
      <c r="L114" s="55"/>
      <c r="M114" s="26"/>
      <c r="N114" s="111"/>
      <c r="O114" s="95"/>
      <c r="P114" s="79"/>
      <c r="Q114" s="75"/>
      <c r="R114" s="79"/>
      <c r="S114" s="79"/>
      <c r="T114" s="81"/>
      <c r="U114" s="81"/>
      <c r="V114" s="81"/>
      <c r="W114" s="75"/>
      <c r="X114" s="79"/>
      <c r="Y114" s="79"/>
      <c r="Z114" s="83"/>
      <c r="AA114" s="83"/>
      <c r="AB114" s="81"/>
    </row>
    <row r="115" spans="1:28" x14ac:dyDescent="0.2">
      <c r="A115" s="110"/>
      <c r="B115" s="5"/>
      <c r="C115" s="49" t="s">
        <v>810</v>
      </c>
      <c r="E115" s="49"/>
      <c r="F115" s="50" t="str">
        <f>IF(AND(F62&gt;0,F$114&gt;0),F62/F$114,"")</f>
        <v/>
      </c>
      <c r="G115" s="50" t="str">
        <f>IF(AND(G62&gt;0,G$114&gt;0),G62/G$114,"")</f>
        <v/>
      </c>
      <c r="H115" s="50" t="str">
        <f>IF(AND(H62&gt;0,H$114&gt;0),H62/H$114,"")</f>
        <v/>
      </c>
      <c r="I115" s="50" t="str">
        <f>IF(AND(I62&gt;0,I$114&gt;0),I62/I$114,"")</f>
        <v/>
      </c>
      <c r="J115" s="50" t="str">
        <f>IF(AND(J62&gt;0,J$114&gt;0),J62/J$114,"")</f>
        <v/>
      </c>
      <c r="K115" s="51"/>
      <c r="L115" s="40"/>
      <c r="M115" s="26"/>
      <c r="N115" s="111"/>
      <c r="O115" s="95"/>
      <c r="P115" s="79"/>
      <c r="Q115" s="75"/>
      <c r="R115" s="79"/>
      <c r="S115" s="79"/>
      <c r="T115" s="81"/>
      <c r="U115" s="81"/>
      <c r="V115" s="81"/>
      <c r="W115" s="75"/>
      <c r="X115" s="79"/>
      <c r="Y115" s="79"/>
      <c r="Z115" s="83"/>
      <c r="AA115" s="83"/>
      <c r="AB115" s="81"/>
    </row>
    <row r="116" spans="1:28" x14ac:dyDescent="0.2">
      <c r="A116" s="110"/>
      <c r="B116" s="5"/>
      <c r="C116" s="49" t="s">
        <v>812</v>
      </c>
      <c r="E116" s="49"/>
      <c r="F116" s="50" t="str">
        <f>IF(ISNUMBER(F114),F114/0.826,"")</f>
        <v/>
      </c>
      <c r="G116" s="50" t="str">
        <f t="shared" ref="G116:J116" si="23">IF(ISNUMBER(G114),G114/0.826,"")</f>
        <v/>
      </c>
      <c r="H116" s="50" t="str">
        <f t="shared" si="23"/>
        <v/>
      </c>
      <c r="I116" s="50" t="str">
        <f t="shared" si="23"/>
        <v/>
      </c>
      <c r="J116" s="54">
        <f t="shared" si="23"/>
        <v>0</v>
      </c>
      <c r="K116" s="51"/>
      <c r="L116" s="40"/>
      <c r="M116" s="26"/>
      <c r="N116" s="111"/>
      <c r="O116" s="95"/>
      <c r="P116" s="79"/>
      <c r="Q116" s="75"/>
      <c r="R116" s="79"/>
      <c r="S116" s="79"/>
      <c r="T116" s="81"/>
      <c r="U116" s="81"/>
      <c r="V116" s="81"/>
      <c r="W116" s="75"/>
      <c r="X116" s="79"/>
      <c r="Y116" s="79"/>
      <c r="Z116" s="83"/>
      <c r="AA116" s="83"/>
      <c r="AB116" s="81"/>
    </row>
    <row r="117" spans="1:28" x14ac:dyDescent="0.2">
      <c r="A117" s="110"/>
      <c r="B117" s="5"/>
      <c r="C117" s="69" t="s">
        <v>811</v>
      </c>
      <c r="E117" s="49"/>
      <c r="F117" s="50" t="str">
        <f>IF(AND(F$62&gt;0,F116&gt;0),F$62/F116,"")</f>
        <v/>
      </c>
      <c r="G117" s="50" t="str">
        <f t="shared" ref="G117:J117" si="24">IF(AND(G$62&gt;0,G116&gt;0),G$62/G116,"")</f>
        <v/>
      </c>
      <c r="H117" s="50" t="str">
        <f t="shared" si="24"/>
        <v/>
      </c>
      <c r="I117" s="50" t="str">
        <f t="shared" si="24"/>
        <v/>
      </c>
      <c r="J117" s="50" t="str">
        <f t="shared" si="24"/>
        <v/>
      </c>
      <c r="K117" s="51"/>
      <c r="L117" s="40"/>
      <c r="M117" s="26"/>
      <c r="N117" s="111"/>
      <c r="O117" s="95"/>
      <c r="P117" s="79"/>
      <c r="Q117" s="75"/>
      <c r="R117" s="79"/>
      <c r="S117" s="79"/>
      <c r="T117" s="81"/>
      <c r="U117" s="81"/>
      <c r="V117" s="81"/>
      <c r="W117" s="75"/>
      <c r="X117" s="79"/>
      <c r="Y117" s="79"/>
      <c r="Z117" s="83"/>
      <c r="AA117" s="83"/>
      <c r="AB117" s="81"/>
    </row>
    <row r="118" spans="1:28" x14ac:dyDescent="0.2">
      <c r="A118" s="110"/>
      <c r="B118" s="5"/>
      <c r="C118" s="6" t="s">
        <v>806</v>
      </c>
      <c r="E118" s="49"/>
      <c r="F118" s="46"/>
      <c r="G118" s="46"/>
      <c r="H118" s="46"/>
      <c r="I118" s="46"/>
      <c r="J118" s="54">
        <f>SUM(F118:I118)</f>
        <v>0</v>
      </c>
      <c r="K118" s="32"/>
      <c r="L118" s="55"/>
      <c r="M118" s="26"/>
      <c r="N118" s="111"/>
      <c r="O118" s="95"/>
      <c r="P118" s="79"/>
      <c r="Q118" s="75"/>
      <c r="R118" s="79"/>
      <c r="S118" s="79"/>
      <c r="T118" s="81"/>
      <c r="U118" s="81"/>
      <c r="V118" s="81"/>
      <c r="W118" s="75"/>
      <c r="X118" s="79"/>
      <c r="Y118" s="79"/>
      <c r="Z118" s="83"/>
      <c r="AA118" s="83"/>
      <c r="AB118" s="81"/>
    </row>
    <row r="119" spans="1:28" x14ac:dyDescent="0.2">
      <c r="A119" s="110"/>
      <c r="B119" s="5"/>
      <c r="C119" s="49" t="s">
        <v>1</v>
      </c>
      <c r="E119" s="49"/>
      <c r="F119" s="50" t="str">
        <f>IF(AND(F63&gt;0,F$118&gt;0),F63/F$118,"")</f>
        <v/>
      </c>
      <c r="G119" s="50" t="str">
        <f t="shared" ref="G119:J119" si="25">IF(AND(G63&gt;0,G$118&gt;0),G63/G$118,"")</f>
        <v/>
      </c>
      <c r="H119" s="50" t="str">
        <f t="shared" si="25"/>
        <v/>
      </c>
      <c r="I119" s="50" t="str">
        <f t="shared" si="25"/>
        <v/>
      </c>
      <c r="J119" s="50" t="str">
        <f t="shared" si="25"/>
        <v/>
      </c>
      <c r="K119" s="51"/>
      <c r="L119" s="40"/>
      <c r="M119" s="26"/>
      <c r="N119" s="111"/>
      <c r="O119" s="95"/>
      <c r="P119" s="79"/>
      <c r="Q119" s="75"/>
      <c r="R119" s="79"/>
      <c r="S119" s="79"/>
      <c r="T119" s="81"/>
      <c r="U119" s="81"/>
      <c r="V119" s="81"/>
      <c r="W119" s="75"/>
      <c r="X119" s="79"/>
      <c r="Y119" s="79"/>
      <c r="Z119" s="83"/>
      <c r="AA119" s="83"/>
      <c r="AB119" s="81"/>
    </row>
    <row r="120" spans="1:28" x14ac:dyDescent="0.2">
      <c r="A120" s="110"/>
      <c r="B120" s="5"/>
      <c r="C120" s="6"/>
      <c r="D120" s="10"/>
      <c r="E120" s="10"/>
      <c r="F120" s="28"/>
      <c r="G120" s="28"/>
      <c r="H120" s="28"/>
      <c r="I120" s="28"/>
      <c r="J120" s="28"/>
      <c r="K120" s="39"/>
      <c r="L120" s="40"/>
      <c r="M120" s="26"/>
      <c r="N120" s="111"/>
      <c r="O120" s="95"/>
      <c r="P120" s="79"/>
      <c r="Q120" s="75"/>
      <c r="R120" s="79"/>
      <c r="S120" s="79"/>
      <c r="T120" s="81"/>
      <c r="U120" s="81"/>
      <c r="V120" s="81"/>
      <c r="W120" s="75"/>
      <c r="X120" s="79"/>
      <c r="Y120" s="79"/>
      <c r="Z120" s="83"/>
      <c r="AA120" s="83"/>
      <c r="AB120" s="81"/>
    </row>
    <row r="121" spans="1:28" x14ac:dyDescent="0.2">
      <c r="A121" s="110"/>
      <c r="B121" s="5" t="s">
        <v>841</v>
      </c>
      <c r="C121" s="6"/>
      <c r="D121" s="6"/>
      <c r="E121" s="6"/>
      <c r="F121" s="28"/>
      <c r="G121" s="28"/>
      <c r="H121" s="28"/>
      <c r="I121" s="28"/>
      <c r="J121" s="48"/>
      <c r="K121" s="30"/>
      <c r="L121" s="40"/>
      <c r="M121" s="26"/>
      <c r="N121" s="111"/>
      <c r="O121" s="95"/>
      <c r="P121" s="79"/>
      <c r="Q121" s="75"/>
      <c r="R121" s="79"/>
      <c r="S121" s="79"/>
      <c r="T121" s="81"/>
      <c r="U121" s="81"/>
      <c r="V121" s="81"/>
      <c r="W121" s="75"/>
      <c r="X121" s="79"/>
      <c r="Y121" s="79"/>
      <c r="Z121" s="83"/>
      <c r="AA121" s="83"/>
      <c r="AB121" s="81"/>
    </row>
    <row r="122" spans="1:28" x14ac:dyDescent="0.2">
      <c r="A122" s="110"/>
      <c r="B122" s="2"/>
      <c r="C122" s="6" t="s">
        <v>6</v>
      </c>
      <c r="D122" s="6"/>
      <c r="E122" s="6"/>
      <c r="F122" s="8"/>
      <c r="G122" s="8"/>
      <c r="H122" s="8"/>
      <c r="I122" s="8"/>
      <c r="J122" s="31">
        <f>SUM(F122:I122)</f>
        <v>0</v>
      </c>
      <c r="K122" s="32"/>
      <c r="L122" s="55"/>
      <c r="M122" s="26"/>
      <c r="N122" s="111"/>
      <c r="O122" s="95"/>
      <c r="P122" s="79"/>
      <c r="Q122" s="75"/>
      <c r="R122" s="79"/>
      <c r="S122" s="79"/>
      <c r="T122" s="81"/>
      <c r="U122" s="81"/>
      <c r="V122" s="81"/>
      <c r="W122" s="75"/>
      <c r="X122" s="79"/>
      <c r="Y122" s="79"/>
      <c r="Z122" s="83"/>
      <c r="AA122" s="83"/>
      <c r="AB122" s="81"/>
    </row>
    <row r="123" spans="1:28" x14ac:dyDescent="0.2">
      <c r="A123" s="110"/>
      <c r="B123" s="62"/>
      <c r="C123" s="49" t="s">
        <v>815</v>
      </c>
      <c r="E123" s="49"/>
      <c r="F123" s="50" t="str">
        <f>IF(AND(F122&gt;0,F$52&gt;0),F122/F$52*100,"")</f>
        <v/>
      </c>
      <c r="G123" s="50" t="str">
        <f t="shared" ref="G123:J123" si="26">IF(AND(G122&gt;0,G$52&gt;0),G122/G$52*100,"")</f>
        <v/>
      </c>
      <c r="H123" s="50" t="str">
        <f t="shared" si="26"/>
        <v/>
      </c>
      <c r="I123" s="50" t="str">
        <f t="shared" si="26"/>
        <v/>
      </c>
      <c r="J123" s="50" t="str">
        <f t="shared" si="26"/>
        <v/>
      </c>
      <c r="K123" s="51"/>
      <c r="L123" s="40"/>
      <c r="M123" s="26"/>
      <c r="N123" s="111"/>
      <c r="O123" s="95"/>
      <c r="P123" s="79"/>
      <c r="Q123" s="75"/>
      <c r="R123" s="79"/>
      <c r="S123" s="79"/>
      <c r="T123" s="81"/>
      <c r="U123" s="81"/>
      <c r="V123" s="81"/>
      <c r="W123" s="75"/>
      <c r="X123" s="79"/>
      <c r="Y123" s="79"/>
      <c r="Z123" s="83"/>
      <c r="AA123" s="83"/>
      <c r="AB123" s="81"/>
    </row>
    <row r="124" spans="1:28" x14ac:dyDescent="0.2">
      <c r="A124" s="110"/>
      <c r="B124" s="63"/>
      <c r="C124" s="6" t="s">
        <v>7</v>
      </c>
      <c r="D124" s="6"/>
      <c r="E124" s="6"/>
      <c r="F124" s="8"/>
      <c r="G124" s="8"/>
      <c r="H124" s="8"/>
      <c r="I124" s="8"/>
      <c r="J124" s="92">
        <f>SUM(F124:I124)</f>
        <v>0</v>
      </c>
      <c r="K124" s="32"/>
      <c r="L124" s="55"/>
      <c r="M124" s="26"/>
      <c r="N124" s="111"/>
      <c r="O124" s="95"/>
      <c r="P124" s="79"/>
      <c r="Q124" s="75"/>
      <c r="R124" s="79"/>
      <c r="S124" s="79"/>
      <c r="T124" s="81"/>
      <c r="U124" s="81"/>
      <c r="V124" s="81"/>
      <c r="W124" s="75"/>
      <c r="X124" s="79"/>
      <c r="Y124" s="79"/>
      <c r="Z124" s="83"/>
      <c r="AA124" s="83"/>
      <c r="AB124" s="81"/>
    </row>
    <row r="125" spans="1:28" x14ac:dyDescent="0.2">
      <c r="A125" s="110"/>
      <c r="B125" s="63"/>
      <c r="C125" s="49" t="s">
        <v>816</v>
      </c>
      <c r="E125" s="49"/>
      <c r="F125" s="50" t="str">
        <f>IF(AND(F124&gt;0,F52&gt;0),F124/F52*100,"")</f>
        <v/>
      </c>
      <c r="G125" s="50" t="str">
        <f t="shared" ref="G125:J125" si="27">IF(AND(G124&gt;0,G$52&gt;0),G124/G$52*100,"")</f>
        <v/>
      </c>
      <c r="H125" s="50" t="str">
        <f t="shared" si="27"/>
        <v/>
      </c>
      <c r="I125" s="50" t="str">
        <f t="shared" si="27"/>
        <v/>
      </c>
      <c r="J125" s="50" t="str">
        <f t="shared" si="27"/>
        <v/>
      </c>
      <c r="K125" s="51"/>
      <c r="L125" s="40"/>
      <c r="M125" s="26"/>
      <c r="N125" s="111"/>
      <c r="O125" s="95"/>
      <c r="P125" s="79"/>
      <c r="Q125" s="75"/>
      <c r="R125" s="79"/>
      <c r="S125" s="79"/>
      <c r="T125" s="81"/>
      <c r="U125" s="81"/>
      <c r="V125" s="81"/>
      <c r="W125" s="75"/>
      <c r="X125" s="79"/>
      <c r="Y125" s="79"/>
      <c r="Z125" s="83"/>
      <c r="AA125" s="83"/>
      <c r="AB125" s="81"/>
    </row>
    <row r="126" spans="1:28" x14ac:dyDescent="0.2">
      <c r="A126" s="110"/>
      <c r="B126" s="63"/>
      <c r="C126" s="3" t="s">
        <v>817</v>
      </c>
      <c r="D126" s="3"/>
      <c r="E126" s="3"/>
      <c r="F126" s="64"/>
      <c r="G126" s="64"/>
      <c r="H126" s="64"/>
      <c r="I126" s="64"/>
      <c r="J126" s="92">
        <f>SUM(F126:I126)</f>
        <v>0</v>
      </c>
      <c r="K126" s="32"/>
      <c r="L126" s="55"/>
      <c r="M126" s="26"/>
      <c r="N126" s="111"/>
      <c r="O126" s="95"/>
      <c r="P126" s="79"/>
      <c r="Q126" s="75"/>
      <c r="R126" s="79"/>
      <c r="S126" s="79"/>
      <c r="T126" s="81"/>
      <c r="U126" s="81"/>
      <c r="V126" s="81"/>
      <c r="W126" s="75"/>
      <c r="X126" s="79"/>
      <c r="Y126" s="79"/>
      <c r="Z126" s="83"/>
      <c r="AA126" s="83"/>
      <c r="AB126" s="81"/>
    </row>
    <row r="127" spans="1:28" x14ac:dyDescent="0.2">
      <c r="A127" s="110"/>
      <c r="B127" s="59"/>
      <c r="C127" s="49" t="s">
        <v>818</v>
      </c>
      <c r="E127" s="49"/>
      <c r="F127" s="50" t="str">
        <f>IF(AND(F126&gt;0,SUM(F48:F49)&gt;0),F126/SUM(F48:F49)*100,"")</f>
        <v/>
      </c>
      <c r="G127" s="50" t="str">
        <f t="shared" ref="G127:J127" si="28">IF(AND(G126&gt;0,SUM(G48:G49)&gt;0),G126/SUM(G48:G49)*100,"")</f>
        <v/>
      </c>
      <c r="H127" s="50" t="str">
        <f t="shared" si="28"/>
        <v/>
      </c>
      <c r="I127" s="50" t="str">
        <f t="shared" si="28"/>
        <v/>
      </c>
      <c r="J127" s="50" t="str">
        <f t="shared" si="28"/>
        <v/>
      </c>
      <c r="K127" s="51"/>
      <c r="L127" s="40"/>
      <c r="M127" s="26"/>
      <c r="N127" s="111"/>
      <c r="O127" s="95"/>
      <c r="P127" s="79"/>
      <c r="Q127" s="75"/>
      <c r="R127" s="79"/>
      <c r="S127" s="79"/>
      <c r="T127" s="81"/>
      <c r="U127" s="81"/>
      <c r="V127" s="81"/>
      <c r="W127" s="75"/>
      <c r="X127" s="79"/>
      <c r="Y127" s="79"/>
      <c r="Z127" s="83"/>
      <c r="AA127" s="83"/>
      <c r="AB127" s="81"/>
    </row>
    <row r="128" spans="1:28" x14ac:dyDescent="0.2">
      <c r="A128" s="110"/>
      <c r="B128" s="59"/>
      <c r="C128" s="49"/>
      <c r="D128" s="10"/>
      <c r="E128" s="10"/>
      <c r="F128" s="28"/>
      <c r="G128" s="28"/>
      <c r="H128" s="28"/>
      <c r="I128" s="28"/>
      <c r="J128" s="28"/>
      <c r="K128" s="65"/>
      <c r="L128" s="40"/>
      <c r="M128" s="26"/>
      <c r="N128" s="111"/>
      <c r="O128" s="95"/>
      <c r="P128" s="79"/>
      <c r="Q128" s="75"/>
      <c r="R128" s="79"/>
      <c r="S128" s="79"/>
      <c r="T128" s="81"/>
      <c r="U128" s="81"/>
      <c r="V128" s="81"/>
      <c r="W128" s="75"/>
      <c r="X128" s="79"/>
      <c r="Y128" s="79"/>
      <c r="Z128" s="83"/>
      <c r="AA128" s="83"/>
      <c r="AB128" s="81"/>
    </row>
    <row r="129" spans="1:28" x14ac:dyDescent="0.2">
      <c r="A129" s="110"/>
      <c r="B129" s="112" t="s">
        <v>843</v>
      </c>
      <c r="C129" s="112"/>
      <c r="D129" s="112"/>
      <c r="E129" s="10"/>
      <c r="F129" s="28"/>
      <c r="G129" s="28"/>
      <c r="H129" s="28"/>
      <c r="I129" s="28"/>
      <c r="J129" s="28"/>
      <c r="K129" s="65"/>
      <c r="L129" s="40"/>
      <c r="M129" s="26"/>
      <c r="N129" s="111"/>
      <c r="O129" s="95"/>
      <c r="P129" s="79"/>
      <c r="Q129" s="75"/>
      <c r="R129" s="79"/>
      <c r="S129" s="79"/>
      <c r="T129" s="81"/>
      <c r="U129" s="81"/>
      <c r="V129" s="81"/>
      <c r="W129" s="75"/>
      <c r="X129" s="79"/>
      <c r="Y129" s="79"/>
      <c r="Z129" s="83"/>
      <c r="AA129" s="83"/>
      <c r="AB129" s="81"/>
    </row>
    <row r="130" spans="1:28" x14ac:dyDescent="0.2">
      <c r="A130" s="110"/>
      <c r="B130" s="2"/>
      <c r="C130" s="6" t="s">
        <v>769</v>
      </c>
      <c r="D130" s="6"/>
      <c r="E130" s="6"/>
      <c r="F130" s="46"/>
      <c r="G130" s="46"/>
      <c r="H130" s="46"/>
      <c r="I130" s="46"/>
      <c r="J130" s="54">
        <f>SUM(F130:I130)</f>
        <v>0</v>
      </c>
      <c r="K130" s="32"/>
      <c r="L130" s="55"/>
      <c r="M130" s="26"/>
      <c r="N130" s="111"/>
      <c r="O130" s="95"/>
      <c r="P130" s="79"/>
      <c r="Q130" s="75"/>
      <c r="R130" s="79"/>
      <c r="S130" s="79"/>
      <c r="T130" s="81"/>
      <c r="U130" s="81"/>
      <c r="V130" s="81"/>
      <c r="W130" s="75"/>
      <c r="X130" s="79"/>
      <c r="Y130" s="79"/>
      <c r="Z130" s="83"/>
      <c r="AA130" s="83"/>
      <c r="AB130" s="81"/>
    </row>
    <row r="131" spans="1:28" x14ac:dyDescent="0.2">
      <c r="A131" s="110"/>
      <c r="B131" s="6"/>
      <c r="C131" s="49" t="s">
        <v>823</v>
      </c>
      <c r="E131" s="49"/>
      <c r="F131" s="50" t="str">
        <f>IF(AND(F130&gt;0,F$52&gt;0),F130/F$52*100,"")</f>
        <v/>
      </c>
      <c r="G131" s="50" t="str">
        <f t="shared" ref="G131:J131" si="29">IF(AND(G130&gt;0,G$52&gt;0),G130/G$52*100,"")</f>
        <v/>
      </c>
      <c r="H131" s="50" t="str">
        <f t="shared" si="29"/>
        <v/>
      </c>
      <c r="I131" s="50" t="str">
        <f t="shared" si="29"/>
        <v/>
      </c>
      <c r="J131" s="50" t="str">
        <f t="shared" si="29"/>
        <v/>
      </c>
      <c r="K131" s="51"/>
      <c r="L131" s="40"/>
      <c r="M131" s="26"/>
      <c r="N131" s="111"/>
      <c r="O131" s="95"/>
      <c r="P131" s="79"/>
      <c r="Q131" s="75"/>
      <c r="R131" s="79"/>
      <c r="S131" s="79"/>
      <c r="T131" s="81"/>
      <c r="U131" s="81"/>
      <c r="V131" s="81"/>
      <c r="W131" s="75"/>
      <c r="X131" s="79"/>
      <c r="Y131" s="79"/>
      <c r="Z131" s="83"/>
      <c r="AA131" s="83"/>
      <c r="AB131" s="81"/>
    </row>
    <row r="132" spans="1:28" x14ac:dyDescent="0.2">
      <c r="A132" s="110"/>
      <c r="B132" s="6"/>
      <c r="C132" s="6" t="s">
        <v>770</v>
      </c>
      <c r="D132" s="10"/>
      <c r="E132" s="10"/>
      <c r="F132" s="64"/>
      <c r="G132" s="64"/>
      <c r="H132" s="64"/>
      <c r="I132" s="64"/>
      <c r="J132" s="54">
        <f>SUM(F132:I132)</f>
        <v>0</v>
      </c>
      <c r="K132" s="32"/>
      <c r="L132" s="55"/>
      <c r="M132" s="26"/>
      <c r="N132" s="111"/>
      <c r="O132" s="95"/>
      <c r="P132" s="79"/>
      <c r="Q132" s="75"/>
      <c r="R132" s="79"/>
      <c r="S132" s="79"/>
      <c r="T132" s="81"/>
      <c r="U132" s="81"/>
      <c r="V132" s="81"/>
      <c r="W132" s="75"/>
      <c r="X132" s="79"/>
      <c r="Y132" s="79"/>
      <c r="Z132" s="83"/>
      <c r="AA132" s="83"/>
      <c r="AB132" s="81"/>
    </row>
    <row r="133" spans="1:28" x14ac:dyDescent="0.2">
      <c r="A133" s="110"/>
      <c r="B133" s="6"/>
      <c r="C133" s="49" t="s">
        <v>824</v>
      </c>
      <c r="E133" s="49"/>
      <c r="F133" s="50" t="str">
        <f>IF(AND(F132&gt;0,F$52&gt;0),F132/F$52*100,"")</f>
        <v/>
      </c>
      <c r="G133" s="50" t="str">
        <f t="shared" ref="G133:J133" si="30">IF(AND(G132&gt;0,G$52&gt;0),G132/G$52*100,"")</f>
        <v/>
      </c>
      <c r="H133" s="50" t="str">
        <f t="shared" si="30"/>
        <v/>
      </c>
      <c r="I133" s="50" t="str">
        <f t="shared" si="30"/>
        <v/>
      </c>
      <c r="J133" s="50" t="str">
        <f t="shared" si="30"/>
        <v/>
      </c>
      <c r="K133" s="51"/>
      <c r="L133" s="40"/>
      <c r="M133" s="26"/>
      <c r="N133" s="111"/>
      <c r="O133" s="95"/>
      <c r="P133" s="79"/>
      <c r="Q133" s="75"/>
      <c r="R133" s="79"/>
      <c r="S133" s="79"/>
      <c r="T133" s="81"/>
      <c r="U133" s="81"/>
      <c r="V133" s="81"/>
      <c r="W133" s="75"/>
      <c r="X133" s="79"/>
      <c r="Y133" s="79"/>
      <c r="Z133" s="83"/>
      <c r="AA133" s="83"/>
      <c r="AB133" s="81"/>
    </row>
    <row r="134" spans="1:28" x14ac:dyDescent="0.2">
      <c r="A134" s="110"/>
      <c r="B134" s="6"/>
      <c r="C134" s="6" t="s">
        <v>819</v>
      </c>
      <c r="D134" s="10"/>
      <c r="E134" s="10"/>
      <c r="F134" s="64"/>
      <c r="G134" s="64"/>
      <c r="H134" s="64"/>
      <c r="I134" s="64"/>
      <c r="J134" s="54">
        <f>SUM(F134:I134)</f>
        <v>0</v>
      </c>
      <c r="K134" s="32"/>
      <c r="L134" s="55"/>
      <c r="M134" s="26"/>
      <c r="N134" s="111"/>
      <c r="O134" s="95"/>
      <c r="P134" s="79"/>
      <c r="Q134" s="75"/>
      <c r="R134" s="79"/>
      <c r="S134" s="79"/>
      <c r="T134" s="81"/>
      <c r="U134" s="81"/>
      <c r="V134" s="81"/>
      <c r="W134" s="75"/>
      <c r="X134" s="79"/>
      <c r="Y134" s="79"/>
      <c r="Z134" s="83"/>
      <c r="AA134" s="83"/>
      <c r="AB134" s="81"/>
    </row>
    <row r="135" spans="1:28" x14ac:dyDescent="0.2">
      <c r="A135" s="110"/>
      <c r="B135" s="6"/>
      <c r="C135" s="49" t="s">
        <v>825</v>
      </c>
      <c r="E135" s="49"/>
      <c r="F135" s="50" t="str">
        <f>IF(AND(F134&gt;0,F$52&gt;0),F134/F$52*100,"")</f>
        <v/>
      </c>
      <c r="G135" s="50" t="str">
        <f t="shared" ref="G135:J135" si="31">IF(AND(G134&gt;0,G$52&gt;0),G134/G$52*100,"")</f>
        <v/>
      </c>
      <c r="H135" s="50" t="str">
        <f t="shared" si="31"/>
        <v/>
      </c>
      <c r="I135" s="50" t="str">
        <f t="shared" si="31"/>
        <v/>
      </c>
      <c r="J135" s="50" t="str">
        <f t="shared" si="31"/>
        <v/>
      </c>
      <c r="K135" s="51"/>
      <c r="L135" s="40"/>
      <c r="M135" s="26"/>
      <c r="N135" s="111"/>
      <c r="O135" s="95"/>
      <c r="P135" s="79"/>
      <c r="Q135" s="75"/>
      <c r="R135" s="79"/>
      <c r="S135" s="79"/>
      <c r="T135" s="81"/>
      <c r="U135" s="81"/>
      <c r="V135" s="81"/>
      <c r="W135" s="75"/>
      <c r="X135" s="79"/>
      <c r="Y135" s="79"/>
      <c r="Z135" s="83"/>
      <c r="AA135" s="83"/>
      <c r="AB135" s="81"/>
    </row>
    <row r="136" spans="1:28" x14ac:dyDescent="0.2">
      <c r="A136" s="110"/>
      <c r="B136" s="6"/>
      <c r="C136" s="6" t="s">
        <v>820</v>
      </c>
      <c r="D136" s="10"/>
      <c r="E136" s="10"/>
      <c r="F136" s="64"/>
      <c r="G136" s="64"/>
      <c r="H136" s="64"/>
      <c r="I136" s="64"/>
      <c r="J136" s="54">
        <f>SUM(F136:I136)</f>
        <v>0</v>
      </c>
      <c r="K136" s="32"/>
      <c r="L136" s="55"/>
      <c r="M136" s="26"/>
      <c r="N136" s="111"/>
      <c r="O136" s="95"/>
      <c r="P136" s="79"/>
      <c r="Q136" s="75"/>
      <c r="R136" s="79"/>
      <c r="S136" s="79"/>
      <c r="T136" s="81"/>
      <c r="U136" s="81"/>
      <c r="V136" s="81"/>
      <c r="W136" s="75"/>
      <c r="X136" s="79"/>
      <c r="Y136" s="79"/>
      <c r="Z136" s="83"/>
      <c r="AA136" s="83"/>
      <c r="AB136" s="81"/>
    </row>
    <row r="137" spans="1:28" x14ac:dyDescent="0.2">
      <c r="A137" s="110"/>
      <c r="B137" s="6"/>
      <c r="C137" s="49" t="s">
        <v>826</v>
      </c>
      <c r="E137" s="49"/>
      <c r="F137" s="50" t="str">
        <f>IF(AND(F136&gt;0,F$52&gt;0),F136/F$52*100,"")</f>
        <v/>
      </c>
      <c r="G137" s="50" t="str">
        <f t="shared" ref="G137:J137" si="32">IF(AND(G136&gt;0,G$52&gt;0),G136/G$52*100,"")</f>
        <v/>
      </c>
      <c r="H137" s="50" t="str">
        <f t="shared" si="32"/>
        <v/>
      </c>
      <c r="I137" s="50" t="str">
        <f t="shared" si="32"/>
        <v/>
      </c>
      <c r="J137" s="50" t="str">
        <f t="shared" si="32"/>
        <v/>
      </c>
      <c r="K137" s="51"/>
      <c r="L137" s="40"/>
      <c r="M137" s="26"/>
      <c r="N137" s="111"/>
      <c r="O137" s="95"/>
      <c r="P137" s="79"/>
      <c r="Q137" s="75"/>
      <c r="R137" s="79"/>
      <c r="S137" s="79"/>
      <c r="T137" s="81"/>
      <c r="U137" s="81"/>
      <c r="V137" s="81"/>
      <c r="W137" s="75"/>
      <c r="X137" s="79"/>
      <c r="Y137" s="79"/>
      <c r="Z137" s="83"/>
      <c r="AA137" s="83"/>
      <c r="AB137" s="81"/>
    </row>
    <row r="138" spans="1:28" x14ac:dyDescent="0.2">
      <c r="A138" s="110"/>
      <c r="B138" s="6"/>
      <c r="C138" s="6" t="s">
        <v>822</v>
      </c>
      <c r="D138" s="10"/>
      <c r="E138" s="10"/>
      <c r="F138" s="64"/>
      <c r="G138" s="64"/>
      <c r="H138" s="64"/>
      <c r="I138" s="64"/>
      <c r="J138" s="54">
        <f>SUM(F138:I138)</f>
        <v>0</v>
      </c>
      <c r="K138" s="32"/>
      <c r="L138" s="55" t="s">
        <v>821</v>
      </c>
      <c r="M138" s="26"/>
      <c r="N138" s="111"/>
      <c r="O138" s="95"/>
      <c r="P138" s="79"/>
      <c r="Q138" s="75"/>
      <c r="R138" s="79"/>
      <c r="S138" s="79"/>
      <c r="T138" s="81"/>
      <c r="U138" s="81"/>
      <c r="V138" s="81"/>
      <c r="W138" s="75"/>
      <c r="X138" s="79"/>
      <c r="Y138" s="79"/>
      <c r="Z138" s="83"/>
      <c r="AA138" s="83"/>
      <c r="AB138" s="81"/>
    </row>
    <row r="139" spans="1:28" x14ac:dyDescent="0.2">
      <c r="A139" s="110"/>
      <c r="B139" s="6"/>
      <c r="C139" s="49" t="str">
        <f>"kg "&amp;L138&amp;"/100km"</f>
        <v>kg Angiv hvilket/100km</v>
      </c>
      <c r="E139" s="49"/>
      <c r="F139" s="50" t="str">
        <f>IF(AND(F138&gt;0,F$52&gt;0),F138/F$52*100,"")</f>
        <v/>
      </c>
      <c r="G139" s="50" t="str">
        <f t="shared" ref="G139:J139" si="33">IF(AND(G138&gt;0,G$52&gt;0),G138/G$52*100,"")</f>
        <v/>
      </c>
      <c r="H139" s="50" t="str">
        <f t="shared" si="33"/>
        <v/>
      </c>
      <c r="I139" s="50" t="str">
        <f t="shared" si="33"/>
        <v/>
      </c>
      <c r="J139" s="50" t="str">
        <f t="shared" si="33"/>
        <v/>
      </c>
      <c r="K139" s="51"/>
      <c r="L139" s="40"/>
      <c r="M139" s="26"/>
      <c r="N139" s="111"/>
      <c r="O139" s="95"/>
      <c r="P139" s="79"/>
      <c r="Q139" s="75"/>
      <c r="R139" s="79"/>
      <c r="S139" s="79"/>
      <c r="T139" s="81"/>
      <c r="U139" s="81"/>
      <c r="V139" s="81"/>
      <c r="W139" s="75"/>
      <c r="X139" s="79"/>
      <c r="Y139" s="79"/>
      <c r="Z139" s="83"/>
      <c r="AA139" s="83"/>
      <c r="AB139" s="81"/>
    </row>
    <row r="140" spans="1:28" x14ac:dyDescent="0.2">
      <c r="A140" s="110"/>
      <c r="B140" s="6"/>
      <c r="C140" s="49"/>
      <c r="D140" s="10"/>
      <c r="E140" s="10"/>
      <c r="F140" s="28"/>
      <c r="G140" s="28"/>
      <c r="H140" s="28"/>
      <c r="I140" s="28"/>
      <c r="J140" s="28"/>
      <c r="K140" s="65"/>
      <c r="L140" s="40"/>
      <c r="M140" s="26"/>
      <c r="N140" s="111"/>
      <c r="O140" s="95"/>
      <c r="P140" s="79"/>
      <c r="Q140" s="75"/>
      <c r="R140" s="79"/>
      <c r="S140" s="79"/>
      <c r="T140" s="81"/>
      <c r="U140" s="81"/>
      <c r="V140" s="81"/>
      <c r="W140" s="75"/>
      <c r="X140" s="79"/>
      <c r="Y140" s="79"/>
      <c r="Z140" s="83"/>
      <c r="AA140" s="83"/>
      <c r="AB140" s="81"/>
    </row>
    <row r="141" spans="1:28" x14ac:dyDescent="0.2">
      <c r="A141" s="110"/>
      <c r="B141" s="5" t="s">
        <v>844</v>
      </c>
      <c r="C141" s="6"/>
      <c r="D141" s="6"/>
      <c r="E141" s="6"/>
      <c r="F141" s="28"/>
      <c r="G141" s="28"/>
      <c r="H141" s="28"/>
      <c r="I141" s="28"/>
      <c r="J141" s="48"/>
      <c r="K141" s="30"/>
      <c r="L141" s="40"/>
      <c r="M141" s="26"/>
      <c r="N141" s="111"/>
      <c r="O141" s="95"/>
      <c r="P141" s="79"/>
      <c r="Q141" s="75"/>
      <c r="R141" s="79"/>
      <c r="S141" s="79"/>
      <c r="T141" s="81"/>
      <c r="U141" s="81"/>
      <c r="V141" s="81"/>
      <c r="W141" s="75"/>
      <c r="X141" s="79"/>
      <c r="Y141" s="79"/>
      <c r="Z141" s="83"/>
      <c r="AA141" s="83"/>
      <c r="AB141" s="81"/>
    </row>
    <row r="142" spans="1:28" x14ac:dyDescent="0.2">
      <c r="A142" s="110"/>
      <c r="B142" s="2"/>
      <c r="C142" s="6" t="s">
        <v>23</v>
      </c>
      <c r="D142" s="6"/>
      <c r="E142" s="6"/>
      <c r="F142" s="46"/>
      <c r="G142" s="46"/>
      <c r="H142" s="46"/>
      <c r="I142" s="46"/>
      <c r="J142" s="54">
        <f>SUM(F142:I142)</f>
        <v>0</v>
      </c>
      <c r="K142" s="32"/>
      <c r="L142" s="55"/>
      <c r="M142" s="26"/>
      <c r="N142" s="111"/>
      <c r="O142" s="95"/>
      <c r="P142" s="79"/>
      <c r="Q142" s="75"/>
      <c r="R142" s="79"/>
      <c r="S142" s="79"/>
      <c r="T142" s="81"/>
      <c r="U142" s="81"/>
      <c r="V142" s="81"/>
      <c r="W142" s="75"/>
      <c r="X142" s="79"/>
      <c r="Y142" s="79"/>
      <c r="Z142" s="83"/>
      <c r="AA142" s="83"/>
      <c r="AB142" s="81"/>
    </row>
    <row r="143" spans="1:28" x14ac:dyDescent="0.2">
      <c r="A143" s="110"/>
      <c r="B143" s="6"/>
      <c r="C143" s="49" t="s">
        <v>827</v>
      </c>
      <c r="E143" s="49"/>
      <c r="F143" s="50" t="str">
        <f>IF(AND(F142&gt;0,F$52&gt;0),F142/F$52*100,"")</f>
        <v/>
      </c>
      <c r="G143" s="50" t="str">
        <f t="shared" ref="G143" si="34">IF(AND(G142&gt;0,G$52&gt;0),G142/G$52*100,"")</f>
        <v/>
      </c>
      <c r="H143" s="50" t="str">
        <f t="shared" ref="H143" si="35">IF(AND(H142&gt;0,H$52&gt;0),H142/H$52*100,"")</f>
        <v/>
      </c>
      <c r="I143" s="50" t="str">
        <f t="shared" ref="I143" si="36">IF(AND(I142&gt;0,I$52&gt;0),I142/I$52*100,"")</f>
        <v/>
      </c>
      <c r="J143" s="50" t="str">
        <f t="shared" ref="J143" si="37">IF(AND(J142&gt;0,J$52&gt;0),J142/J$52*100,"")</f>
        <v/>
      </c>
      <c r="K143" s="51"/>
      <c r="L143" s="40"/>
      <c r="M143" s="26"/>
      <c r="N143" s="111"/>
      <c r="O143" s="95"/>
      <c r="P143" s="79"/>
      <c r="Q143" s="75"/>
      <c r="R143" s="79"/>
      <c r="S143" s="79"/>
      <c r="T143" s="81"/>
      <c r="U143" s="81"/>
      <c r="V143" s="81"/>
      <c r="W143" s="75"/>
      <c r="X143" s="79"/>
      <c r="Y143" s="79"/>
      <c r="Z143" s="83"/>
      <c r="AA143" s="83"/>
      <c r="AB143" s="81"/>
    </row>
    <row r="144" spans="1:28" x14ac:dyDescent="0.2">
      <c r="A144" s="110"/>
      <c r="B144" s="6"/>
      <c r="C144" s="6" t="s">
        <v>24</v>
      </c>
      <c r="D144" s="10"/>
      <c r="E144" s="10"/>
      <c r="F144" s="64"/>
      <c r="G144" s="64"/>
      <c r="H144" s="64"/>
      <c r="I144" s="64"/>
      <c r="J144" s="54">
        <f>SUM(F144:I144)</f>
        <v>0</v>
      </c>
      <c r="K144" s="32"/>
      <c r="L144" s="55"/>
      <c r="M144" s="26"/>
      <c r="N144" s="111"/>
      <c r="O144" s="95"/>
      <c r="P144" s="79"/>
      <c r="Q144" s="75"/>
      <c r="R144" s="79"/>
      <c r="S144" s="79"/>
      <c r="T144" s="81"/>
      <c r="U144" s="81"/>
      <c r="V144" s="81"/>
      <c r="W144" s="75"/>
      <c r="X144" s="79"/>
      <c r="Y144" s="79"/>
      <c r="Z144" s="83"/>
      <c r="AA144" s="83"/>
      <c r="AB144" s="81"/>
    </row>
    <row r="145" spans="1:28" x14ac:dyDescent="0.2">
      <c r="A145" s="110"/>
      <c r="B145" s="6"/>
      <c r="C145" s="49" t="s">
        <v>828</v>
      </c>
      <c r="E145" s="49"/>
      <c r="F145" s="50" t="str">
        <f>IF(AND(F144&gt;0,F$52&gt;0),F144/F$52*100,"")</f>
        <v/>
      </c>
      <c r="G145" s="50" t="str">
        <f t="shared" ref="G145" si="38">IF(AND(G144&gt;0,G$52&gt;0),G144/G$52*100,"")</f>
        <v/>
      </c>
      <c r="H145" s="50" t="str">
        <f t="shared" ref="H145" si="39">IF(AND(H144&gt;0,H$52&gt;0),H144/H$52*100,"")</f>
        <v/>
      </c>
      <c r="I145" s="50" t="str">
        <f t="shared" ref="I145" si="40">IF(AND(I144&gt;0,I$52&gt;0),I144/I$52*100,"")</f>
        <v/>
      </c>
      <c r="J145" s="50" t="str">
        <f t="shared" ref="J145" si="41">IF(AND(J144&gt;0,J$52&gt;0),J144/J$52*100,"")</f>
        <v/>
      </c>
      <c r="K145" s="51"/>
      <c r="L145" s="40"/>
      <c r="M145" s="26"/>
      <c r="N145" s="111"/>
      <c r="O145" s="95"/>
      <c r="P145" s="79"/>
      <c r="Q145" s="75"/>
      <c r="R145" s="79"/>
      <c r="S145" s="79"/>
      <c r="T145" s="81"/>
      <c r="U145" s="81"/>
      <c r="V145" s="81"/>
      <c r="W145" s="75"/>
      <c r="X145" s="79"/>
      <c r="Y145" s="79"/>
      <c r="Z145" s="83"/>
      <c r="AA145" s="83"/>
      <c r="AB145" s="81"/>
    </row>
    <row r="146" spans="1:28" x14ac:dyDescent="0.2">
      <c r="A146" s="110"/>
      <c r="B146" s="6"/>
      <c r="C146" s="6" t="s">
        <v>26</v>
      </c>
      <c r="D146" s="10"/>
      <c r="E146" s="10"/>
      <c r="F146" s="64"/>
      <c r="G146" s="64"/>
      <c r="H146" s="64"/>
      <c r="I146" s="64"/>
      <c r="J146" s="54">
        <f>SUM(F146:I146)</f>
        <v>0</v>
      </c>
      <c r="K146" s="32"/>
      <c r="L146" s="55"/>
      <c r="M146" s="26"/>
      <c r="N146" s="111"/>
      <c r="O146" s="95"/>
      <c r="P146" s="79"/>
      <c r="Q146" s="75"/>
      <c r="R146" s="79"/>
      <c r="S146" s="79"/>
      <c r="T146" s="81"/>
      <c r="U146" s="81"/>
      <c r="V146" s="81"/>
      <c r="W146" s="75"/>
      <c r="X146" s="79"/>
      <c r="Y146" s="79"/>
      <c r="Z146" s="83"/>
      <c r="AA146" s="83"/>
      <c r="AB146" s="81"/>
    </row>
    <row r="147" spans="1:28" x14ac:dyDescent="0.2">
      <c r="A147" s="110"/>
      <c r="B147" s="6"/>
      <c r="C147" s="49" t="s">
        <v>829</v>
      </c>
      <c r="E147" s="49"/>
      <c r="F147" s="50" t="str">
        <f>IF(AND(F146&gt;0,F$52&gt;0),F146/F$52*100,"")</f>
        <v/>
      </c>
      <c r="G147" s="50" t="str">
        <f t="shared" ref="G147" si="42">IF(AND(G146&gt;0,G$52&gt;0),G146/G$52*100,"")</f>
        <v/>
      </c>
      <c r="H147" s="50" t="str">
        <f t="shared" ref="H147" si="43">IF(AND(H146&gt;0,H$52&gt;0),H146/H$52*100,"")</f>
        <v/>
      </c>
      <c r="I147" s="50" t="str">
        <f t="shared" ref="I147" si="44">IF(AND(I146&gt;0,I$52&gt;0),I146/I$52*100,"")</f>
        <v/>
      </c>
      <c r="J147" s="50" t="str">
        <f t="shared" ref="J147" si="45">IF(AND(J146&gt;0,J$52&gt;0),J146/J$52*100,"")</f>
        <v/>
      </c>
      <c r="K147" s="51"/>
      <c r="L147" s="40"/>
      <c r="M147" s="26"/>
      <c r="N147" s="111"/>
      <c r="O147" s="95"/>
      <c r="P147" s="79"/>
      <c r="Q147" s="75"/>
      <c r="R147" s="79"/>
      <c r="S147" s="79"/>
      <c r="T147" s="81"/>
      <c r="U147" s="81"/>
      <c r="V147" s="81"/>
      <c r="W147" s="75"/>
      <c r="X147" s="79"/>
      <c r="Y147" s="79"/>
      <c r="Z147" s="83"/>
      <c r="AA147" s="83"/>
      <c r="AB147" s="81"/>
    </row>
    <row r="148" spans="1:28" x14ac:dyDescent="0.2">
      <c r="A148" s="110"/>
      <c r="B148" s="6"/>
      <c r="C148" s="6" t="s">
        <v>25</v>
      </c>
      <c r="D148" s="10"/>
      <c r="E148" s="10"/>
      <c r="F148" s="64"/>
      <c r="G148" s="64"/>
      <c r="H148" s="64"/>
      <c r="I148" s="64"/>
      <c r="J148" s="54">
        <f>SUM(F148:I148)</f>
        <v>0</v>
      </c>
      <c r="K148" s="32"/>
      <c r="L148" s="55"/>
      <c r="M148" s="26"/>
      <c r="N148" s="111"/>
      <c r="O148" s="95"/>
      <c r="P148" s="79"/>
      <c r="Q148" s="75"/>
      <c r="R148" s="79"/>
      <c r="S148" s="79"/>
      <c r="T148" s="81"/>
      <c r="U148" s="81"/>
      <c r="V148" s="81"/>
      <c r="W148" s="75"/>
      <c r="X148" s="79"/>
      <c r="Y148" s="79"/>
      <c r="Z148" s="83"/>
      <c r="AA148" s="83"/>
      <c r="AB148" s="81"/>
    </row>
    <row r="149" spans="1:28" x14ac:dyDescent="0.2">
      <c r="A149" s="110"/>
      <c r="B149" s="6"/>
      <c r="C149" s="49" t="s">
        <v>830</v>
      </c>
      <c r="E149" s="49"/>
      <c r="F149" s="50" t="str">
        <f>IF(AND(F148&gt;0,F$52&gt;0),F148/F$52*100,"")</f>
        <v/>
      </c>
      <c r="G149" s="50" t="str">
        <f t="shared" ref="G149" si="46">IF(AND(G148&gt;0,G$52&gt;0),G148/G$52*100,"")</f>
        <v/>
      </c>
      <c r="H149" s="50" t="str">
        <f t="shared" ref="H149" si="47">IF(AND(H148&gt;0,H$52&gt;0),H148/H$52*100,"")</f>
        <v/>
      </c>
      <c r="I149" s="50" t="str">
        <f t="shared" ref="I149" si="48">IF(AND(I148&gt;0,I$52&gt;0),I148/I$52*100,"")</f>
        <v/>
      </c>
      <c r="J149" s="50" t="str">
        <f t="shared" ref="J149" si="49">IF(AND(J148&gt;0,J$52&gt;0),J148/J$52*100,"")</f>
        <v/>
      </c>
      <c r="K149" s="51"/>
      <c r="L149" s="40"/>
      <c r="M149" s="26"/>
      <c r="N149" s="111"/>
      <c r="O149" s="95"/>
      <c r="P149" s="79"/>
      <c r="Q149" s="75"/>
      <c r="R149" s="79"/>
      <c r="S149" s="79"/>
      <c r="T149" s="81"/>
      <c r="U149" s="81"/>
      <c r="V149" s="81"/>
      <c r="W149" s="75"/>
      <c r="X149" s="79"/>
      <c r="Y149" s="79"/>
      <c r="Z149" s="83"/>
      <c r="AA149" s="83"/>
      <c r="AB149" s="81"/>
    </row>
    <row r="150" spans="1:28" x14ac:dyDescent="0.2">
      <c r="A150" s="110"/>
      <c r="B150" s="6"/>
      <c r="M150" s="26"/>
      <c r="N150" s="111"/>
      <c r="O150" s="95"/>
      <c r="P150" s="79"/>
      <c r="Q150" s="75"/>
      <c r="R150" s="79"/>
      <c r="S150" s="79"/>
      <c r="T150" s="81"/>
      <c r="U150" s="81"/>
      <c r="V150" s="81"/>
      <c r="W150" s="75"/>
      <c r="X150" s="79"/>
      <c r="Y150" s="79"/>
      <c r="Z150" s="83"/>
      <c r="AA150" s="83"/>
      <c r="AB150" s="81"/>
    </row>
    <row r="151" spans="1:28" x14ac:dyDescent="0.2">
      <c r="A151" s="110"/>
      <c r="M151" s="26"/>
      <c r="N151" s="111"/>
      <c r="O151" s="95"/>
      <c r="P151" s="79"/>
      <c r="Q151" s="75"/>
      <c r="R151" s="79"/>
      <c r="S151" s="79"/>
      <c r="T151" s="81"/>
      <c r="U151" s="81"/>
      <c r="V151" s="81"/>
      <c r="W151" s="75"/>
      <c r="X151" s="79"/>
      <c r="Y151" s="79"/>
      <c r="Z151" s="83"/>
      <c r="AA151" s="83"/>
      <c r="AB151" s="81"/>
    </row>
    <row r="152" spans="1:28" x14ac:dyDescent="0.2">
      <c r="A152" s="110"/>
      <c r="N152" s="111"/>
      <c r="O152" s="95"/>
      <c r="P152" s="79"/>
      <c r="Q152" s="75"/>
      <c r="R152" s="79"/>
      <c r="S152" s="79"/>
      <c r="T152" s="81"/>
      <c r="U152" s="81"/>
      <c r="V152" s="81"/>
      <c r="W152" s="75"/>
      <c r="X152" s="79"/>
      <c r="Y152" s="79"/>
      <c r="Z152" s="83"/>
      <c r="AA152" s="83"/>
      <c r="AB152" s="81"/>
    </row>
    <row r="153" spans="1:28" x14ac:dyDescent="0.2">
      <c r="A153" s="110"/>
      <c r="N153" s="111"/>
      <c r="O153" s="95"/>
      <c r="P153" s="79"/>
      <c r="Q153" s="75"/>
      <c r="R153" s="79"/>
      <c r="S153" s="79"/>
      <c r="T153" s="81"/>
      <c r="U153" s="81"/>
      <c r="V153" s="81"/>
      <c r="W153" s="75"/>
      <c r="X153" s="79"/>
      <c r="Y153" s="79"/>
      <c r="Z153" s="83"/>
      <c r="AA153" s="83"/>
      <c r="AB153" s="81"/>
    </row>
  </sheetData>
  <mergeCells count="5">
    <mergeCell ref="A16:E16"/>
    <mergeCell ref="A5:A13"/>
    <mergeCell ref="A18:A153"/>
    <mergeCell ref="N1:N153"/>
    <mergeCell ref="B129:D129"/>
  </mergeCells>
  <phoneticPr fontId="1" type="noConversion"/>
  <pageMargins left="0.75" right="0.75" top="1" bottom="1" header="0" footer="0"/>
  <pageSetup paperSize="8" scale="45" fitToHeight="2" orientation="portrait" r:id="rId1"/>
  <headerFooter alignWithMargins="0"/>
  <colBreaks count="1" manualBreakCount="1">
    <brk id="13" max="16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639"/>
  <sheetViews>
    <sheetView topLeftCell="A16" workbookViewId="0">
      <selection activeCell="B59" sqref="B59"/>
    </sheetView>
  </sheetViews>
  <sheetFormatPr defaultRowHeight="12.75" x14ac:dyDescent="0.2"/>
  <cols>
    <col min="1" max="1" width="18.5703125" bestFit="1" customWidth="1"/>
    <col min="2" max="2" width="31.85546875" bestFit="1" customWidth="1"/>
    <col min="3" max="3" width="17.85546875" bestFit="1" customWidth="1"/>
    <col min="4" max="4" width="38.28515625" bestFit="1" customWidth="1"/>
    <col min="5" max="5" width="37" bestFit="1" customWidth="1"/>
  </cols>
  <sheetData>
    <row r="1" spans="1:5" ht="15" x14ac:dyDescent="0.25">
      <c r="A1" s="1" t="s">
        <v>27</v>
      </c>
      <c r="B1" s="1" t="s">
        <v>28</v>
      </c>
      <c r="C1" s="1" t="s">
        <v>29</v>
      </c>
      <c r="D1" s="1" t="s">
        <v>30</v>
      </c>
      <c r="E1" s="1" t="s">
        <v>31</v>
      </c>
    </row>
    <row r="2" spans="1:5" x14ac:dyDescent="0.2">
      <c r="A2" t="s">
        <v>32</v>
      </c>
      <c r="B2" t="s">
        <v>33</v>
      </c>
      <c r="C2" t="s">
        <v>159</v>
      </c>
      <c r="D2" t="s">
        <v>160</v>
      </c>
      <c r="E2" t="s">
        <v>161</v>
      </c>
    </row>
    <row r="3" spans="1:5" x14ac:dyDescent="0.2">
      <c r="A3" t="s">
        <v>32</v>
      </c>
      <c r="B3" t="s">
        <v>33</v>
      </c>
      <c r="C3" t="s">
        <v>159</v>
      </c>
      <c r="D3" t="s">
        <v>160</v>
      </c>
      <c r="E3" t="s">
        <v>167</v>
      </c>
    </row>
    <row r="4" spans="1:5" x14ac:dyDescent="0.2">
      <c r="A4" t="s">
        <v>32</v>
      </c>
      <c r="B4" t="s">
        <v>33</v>
      </c>
      <c r="C4" t="s">
        <v>159</v>
      </c>
      <c r="D4" t="s">
        <v>160</v>
      </c>
      <c r="E4" t="s">
        <v>168</v>
      </c>
    </row>
    <row r="5" spans="1:5" x14ac:dyDescent="0.2">
      <c r="A5" t="s">
        <v>32</v>
      </c>
      <c r="B5" t="s">
        <v>33</v>
      </c>
      <c r="C5" t="s">
        <v>159</v>
      </c>
      <c r="D5" t="s">
        <v>160</v>
      </c>
      <c r="E5" t="s">
        <v>224</v>
      </c>
    </row>
    <row r="6" spans="1:5" x14ac:dyDescent="0.2">
      <c r="A6" t="s">
        <v>32</v>
      </c>
      <c r="B6" t="s">
        <v>33</v>
      </c>
      <c r="C6" t="s">
        <v>159</v>
      </c>
      <c r="D6" t="s">
        <v>160</v>
      </c>
      <c r="E6" t="s">
        <v>352</v>
      </c>
    </row>
    <row r="7" spans="1:5" x14ac:dyDescent="0.2">
      <c r="A7" t="s">
        <v>32</v>
      </c>
      <c r="B7" t="s">
        <v>33</v>
      </c>
      <c r="C7" t="s">
        <v>159</v>
      </c>
      <c r="D7" t="s">
        <v>160</v>
      </c>
      <c r="E7" t="s">
        <v>390</v>
      </c>
    </row>
    <row r="8" spans="1:5" x14ac:dyDescent="0.2">
      <c r="A8" t="s">
        <v>32</v>
      </c>
      <c r="B8" t="s">
        <v>33</v>
      </c>
      <c r="C8" t="s">
        <v>159</v>
      </c>
      <c r="D8" t="s">
        <v>160</v>
      </c>
      <c r="E8" t="s">
        <v>391</v>
      </c>
    </row>
    <row r="9" spans="1:5" x14ac:dyDescent="0.2">
      <c r="A9" t="s">
        <v>32</v>
      </c>
      <c r="B9" t="s">
        <v>33</v>
      </c>
      <c r="C9" t="s">
        <v>159</v>
      </c>
      <c r="D9" t="s">
        <v>160</v>
      </c>
      <c r="E9" t="s">
        <v>431</v>
      </c>
    </row>
    <row r="10" spans="1:5" x14ac:dyDescent="0.2">
      <c r="A10" t="s">
        <v>32</v>
      </c>
      <c r="B10" t="s">
        <v>33</v>
      </c>
      <c r="C10" t="s">
        <v>159</v>
      </c>
      <c r="D10" t="s">
        <v>160</v>
      </c>
      <c r="E10" t="s">
        <v>483</v>
      </c>
    </row>
    <row r="11" spans="1:5" x14ac:dyDescent="0.2">
      <c r="A11" t="s">
        <v>32</v>
      </c>
      <c r="B11" t="s">
        <v>33</v>
      </c>
      <c r="C11" t="s">
        <v>159</v>
      </c>
      <c r="D11" t="s">
        <v>160</v>
      </c>
      <c r="E11" t="s">
        <v>487</v>
      </c>
    </row>
    <row r="12" spans="1:5" x14ac:dyDescent="0.2">
      <c r="A12" t="s">
        <v>44</v>
      </c>
      <c r="B12" t="s">
        <v>45</v>
      </c>
      <c r="C12" t="s">
        <v>159</v>
      </c>
      <c r="D12" t="s">
        <v>160</v>
      </c>
      <c r="E12" t="s">
        <v>732</v>
      </c>
    </row>
    <row r="13" spans="1:5" x14ac:dyDescent="0.2">
      <c r="A13" t="s">
        <v>32</v>
      </c>
      <c r="B13" t="s">
        <v>33</v>
      </c>
      <c r="C13" t="s">
        <v>40</v>
      </c>
      <c r="D13" t="s">
        <v>41</v>
      </c>
      <c r="E13" t="s">
        <v>42</v>
      </c>
    </row>
    <row r="14" spans="1:5" x14ac:dyDescent="0.2">
      <c r="A14" t="s">
        <v>32</v>
      </c>
      <c r="B14" t="s">
        <v>33</v>
      </c>
      <c r="C14" t="s">
        <v>40</v>
      </c>
      <c r="D14" t="s">
        <v>41</v>
      </c>
      <c r="E14" t="s">
        <v>43</v>
      </c>
    </row>
    <row r="15" spans="1:5" x14ac:dyDescent="0.2">
      <c r="A15" t="s">
        <v>32</v>
      </c>
      <c r="B15" t="s">
        <v>33</v>
      </c>
      <c r="C15" t="s">
        <v>40</v>
      </c>
      <c r="D15" t="s">
        <v>41</v>
      </c>
      <c r="E15" t="s">
        <v>90</v>
      </c>
    </row>
    <row r="16" spans="1:5" x14ac:dyDescent="0.2">
      <c r="A16" t="s">
        <v>32</v>
      </c>
      <c r="B16" t="s">
        <v>33</v>
      </c>
      <c r="C16" t="s">
        <v>40</v>
      </c>
      <c r="D16" t="s">
        <v>41</v>
      </c>
      <c r="E16" t="s">
        <v>98</v>
      </c>
    </row>
    <row r="17" spans="1:5" x14ac:dyDescent="0.2">
      <c r="A17" t="s">
        <v>32</v>
      </c>
      <c r="B17" t="s">
        <v>33</v>
      </c>
      <c r="C17" t="s">
        <v>40</v>
      </c>
      <c r="D17" t="s">
        <v>41</v>
      </c>
      <c r="E17" t="s">
        <v>99</v>
      </c>
    </row>
    <row r="18" spans="1:5" x14ac:dyDescent="0.2">
      <c r="A18" t="s">
        <v>32</v>
      </c>
      <c r="B18" t="s">
        <v>33</v>
      </c>
      <c r="C18" t="s">
        <v>40</v>
      </c>
      <c r="D18" t="s">
        <v>41</v>
      </c>
      <c r="E18" t="s">
        <v>155</v>
      </c>
    </row>
    <row r="19" spans="1:5" x14ac:dyDescent="0.2">
      <c r="A19" t="s">
        <v>93</v>
      </c>
      <c r="B19" t="s">
        <v>94</v>
      </c>
      <c r="C19" t="s">
        <v>40</v>
      </c>
      <c r="D19" t="s">
        <v>41</v>
      </c>
      <c r="E19" t="s">
        <v>184</v>
      </c>
    </row>
    <row r="20" spans="1:5" x14ac:dyDescent="0.2">
      <c r="A20" t="s">
        <v>32</v>
      </c>
      <c r="B20" t="s">
        <v>33</v>
      </c>
      <c r="C20" t="s">
        <v>40</v>
      </c>
      <c r="D20" t="s">
        <v>41</v>
      </c>
      <c r="E20" t="s">
        <v>294</v>
      </c>
    </row>
    <row r="21" spans="1:5" x14ac:dyDescent="0.2">
      <c r="A21" t="s">
        <v>32</v>
      </c>
      <c r="B21" t="s">
        <v>33</v>
      </c>
      <c r="C21" t="s">
        <v>40</v>
      </c>
      <c r="D21" t="s">
        <v>41</v>
      </c>
      <c r="E21" t="s">
        <v>303</v>
      </c>
    </row>
    <row r="22" spans="1:5" x14ac:dyDescent="0.2">
      <c r="A22" t="s">
        <v>32</v>
      </c>
      <c r="B22" t="s">
        <v>33</v>
      </c>
      <c r="C22" t="s">
        <v>40</v>
      </c>
      <c r="D22" t="s">
        <v>41</v>
      </c>
      <c r="E22" t="s">
        <v>318</v>
      </c>
    </row>
    <row r="23" spans="1:5" x14ac:dyDescent="0.2">
      <c r="A23" t="s">
        <v>111</v>
      </c>
      <c r="B23" t="s">
        <v>112</v>
      </c>
      <c r="C23" t="s">
        <v>40</v>
      </c>
      <c r="D23" t="s">
        <v>41</v>
      </c>
      <c r="E23" t="s">
        <v>320</v>
      </c>
    </row>
    <row r="24" spans="1:5" x14ac:dyDescent="0.2">
      <c r="A24" t="s">
        <v>32</v>
      </c>
      <c r="B24" t="s">
        <v>33</v>
      </c>
      <c r="C24" t="s">
        <v>40</v>
      </c>
      <c r="D24" t="s">
        <v>41</v>
      </c>
      <c r="E24" t="s">
        <v>324</v>
      </c>
    </row>
    <row r="25" spans="1:5" x14ac:dyDescent="0.2">
      <c r="A25" t="s">
        <v>32</v>
      </c>
      <c r="B25" t="s">
        <v>33</v>
      </c>
      <c r="C25" t="s">
        <v>40</v>
      </c>
      <c r="D25" t="s">
        <v>41</v>
      </c>
      <c r="E25" t="s">
        <v>325</v>
      </c>
    </row>
    <row r="26" spans="1:5" x14ac:dyDescent="0.2">
      <c r="A26" t="s">
        <v>32</v>
      </c>
      <c r="B26" t="s">
        <v>33</v>
      </c>
      <c r="C26" t="s">
        <v>40</v>
      </c>
      <c r="D26" t="s">
        <v>41</v>
      </c>
      <c r="E26" t="s">
        <v>326</v>
      </c>
    </row>
    <row r="27" spans="1:5" x14ac:dyDescent="0.2">
      <c r="A27" t="s">
        <v>32</v>
      </c>
      <c r="B27" t="s">
        <v>33</v>
      </c>
      <c r="C27" t="s">
        <v>40</v>
      </c>
      <c r="D27" t="s">
        <v>41</v>
      </c>
      <c r="E27" t="s">
        <v>327</v>
      </c>
    </row>
    <row r="28" spans="1:5" x14ac:dyDescent="0.2">
      <c r="A28" t="s">
        <v>32</v>
      </c>
      <c r="B28" t="s">
        <v>33</v>
      </c>
      <c r="C28" t="s">
        <v>40</v>
      </c>
      <c r="D28" t="s">
        <v>41</v>
      </c>
      <c r="E28" t="s">
        <v>328</v>
      </c>
    </row>
    <row r="29" spans="1:5" x14ac:dyDescent="0.2">
      <c r="A29" t="s">
        <v>32</v>
      </c>
      <c r="B29" t="s">
        <v>33</v>
      </c>
      <c r="C29" t="s">
        <v>40</v>
      </c>
      <c r="D29" t="s">
        <v>41</v>
      </c>
      <c r="E29" t="s">
        <v>329</v>
      </c>
    </row>
    <row r="30" spans="1:5" x14ac:dyDescent="0.2">
      <c r="A30" t="s">
        <v>32</v>
      </c>
      <c r="B30" t="s">
        <v>33</v>
      </c>
      <c r="C30" t="s">
        <v>40</v>
      </c>
      <c r="D30" t="s">
        <v>41</v>
      </c>
      <c r="E30" t="s">
        <v>330</v>
      </c>
    </row>
    <row r="31" spans="1:5" x14ac:dyDescent="0.2">
      <c r="A31" t="s">
        <v>32</v>
      </c>
      <c r="B31" t="s">
        <v>33</v>
      </c>
      <c r="C31" t="s">
        <v>40</v>
      </c>
      <c r="D31" t="s">
        <v>41</v>
      </c>
      <c r="E31" t="s">
        <v>331</v>
      </c>
    </row>
    <row r="32" spans="1:5" x14ac:dyDescent="0.2">
      <c r="A32" t="s">
        <v>32</v>
      </c>
      <c r="B32" t="s">
        <v>33</v>
      </c>
      <c r="C32" t="s">
        <v>40</v>
      </c>
      <c r="D32" t="s">
        <v>41</v>
      </c>
      <c r="E32" t="s">
        <v>335</v>
      </c>
    </row>
    <row r="33" spans="1:5" x14ac:dyDescent="0.2">
      <c r="A33" t="s">
        <v>32</v>
      </c>
      <c r="B33" t="s">
        <v>33</v>
      </c>
      <c r="C33" t="s">
        <v>40</v>
      </c>
      <c r="D33" t="s">
        <v>41</v>
      </c>
      <c r="E33" t="s">
        <v>336</v>
      </c>
    </row>
    <row r="34" spans="1:5" x14ac:dyDescent="0.2">
      <c r="A34" t="s">
        <v>32</v>
      </c>
      <c r="B34" t="s">
        <v>33</v>
      </c>
      <c r="C34" t="s">
        <v>40</v>
      </c>
      <c r="D34" t="s">
        <v>41</v>
      </c>
      <c r="E34" t="s">
        <v>337</v>
      </c>
    </row>
    <row r="35" spans="1:5" x14ac:dyDescent="0.2">
      <c r="A35" t="s">
        <v>32</v>
      </c>
      <c r="B35" t="s">
        <v>33</v>
      </c>
      <c r="C35" t="s">
        <v>40</v>
      </c>
      <c r="D35" t="s">
        <v>41</v>
      </c>
      <c r="E35" t="s">
        <v>342</v>
      </c>
    </row>
    <row r="36" spans="1:5" x14ac:dyDescent="0.2">
      <c r="A36" t="s">
        <v>32</v>
      </c>
      <c r="B36" t="s">
        <v>33</v>
      </c>
      <c r="C36" t="s">
        <v>40</v>
      </c>
      <c r="D36" t="s">
        <v>41</v>
      </c>
      <c r="E36" t="s">
        <v>344</v>
      </c>
    </row>
    <row r="37" spans="1:5" x14ac:dyDescent="0.2">
      <c r="A37" t="s">
        <v>32</v>
      </c>
      <c r="B37" t="s">
        <v>33</v>
      </c>
      <c r="C37" t="s">
        <v>40</v>
      </c>
      <c r="D37" t="s">
        <v>41</v>
      </c>
      <c r="E37" t="s">
        <v>354</v>
      </c>
    </row>
    <row r="38" spans="1:5" x14ac:dyDescent="0.2">
      <c r="A38" t="s">
        <v>32</v>
      </c>
      <c r="B38" t="s">
        <v>33</v>
      </c>
      <c r="C38" t="s">
        <v>40</v>
      </c>
      <c r="D38" t="s">
        <v>41</v>
      </c>
      <c r="E38" t="s">
        <v>366</v>
      </c>
    </row>
    <row r="39" spans="1:5" x14ac:dyDescent="0.2">
      <c r="A39" t="s">
        <v>32</v>
      </c>
      <c r="B39" t="s">
        <v>33</v>
      </c>
      <c r="C39" t="s">
        <v>40</v>
      </c>
      <c r="D39" t="s">
        <v>41</v>
      </c>
      <c r="E39" t="s">
        <v>367</v>
      </c>
    </row>
    <row r="40" spans="1:5" x14ac:dyDescent="0.2">
      <c r="A40" t="s">
        <v>32</v>
      </c>
      <c r="B40" t="s">
        <v>33</v>
      </c>
      <c r="C40" t="s">
        <v>40</v>
      </c>
      <c r="D40" t="s">
        <v>41</v>
      </c>
      <c r="E40" t="s">
        <v>368</v>
      </c>
    </row>
    <row r="41" spans="1:5" x14ac:dyDescent="0.2">
      <c r="A41" t="s">
        <v>32</v>
      </c>
      <c r="B41" t="s">
        <v>33</v>
      </c>
      <c r="C41" t="s">
        <v>40</v>
      </c>
      <c r="D41" t="s">
        <v>41</v>
      </c>
      <c r="E41" t="s">
        <v>373</v>
      </c>
    </row>
    <row r="42" spans="1:5" x14ac:dyDescent="0.2">
      <c r="A42" t="s">
        <v>111</v>
      </c>
      <c r="B42" t="s">
        <v>112</v>
      </c>
      <c r="C42" t="s">
        <v>40</v>
      </c>
      <c r="D42" t="s">
        <v>41</v>
      </c>
      <c r="E42" t="s">
        <v>405</v>
      </c>
    </row>
    <row r="43" spans="1:5" x14ac:dyDescent="0.2">
      <c r="A43" t="s">
        <v>32</v>
      </c>
      <c r="B43" t="s">
        <v>33</v>
      </c>
      <c r="C43" t="s">
        <v>40</v>
      </c>
      <c r="D43" t="s">
        <v>41</v>
      </c>
      <c r="E43" t="s">
        <v>406</v>
      </c>
    </row>
    <row r="44" spans="1:5" x14ac:dyDescent="0.2">
      <c r="A44" t="s">
        <v>32</v>
      </c>
      <c r="B44" t="s">
        <v>33</v>
      </c>
      <c r="C44" t="s">
        <v>40</v>
      </c>
      <c r="D44" t="s">
        <v>41</v>
      </c>
      <c r="E44" t="s">
        <v>411</v>
      </c>
    </row>
    <row r="45" spans="1:5" x14ac:dyDescent="0.2">
      <c r="A45" t="s">
        <v>32</v>
      </c>
      <c r="B45" t="s">
        <v>33</v>
      </c>
      <c r="C45" t="s">
        <v>40</v>
      </c>
      <c r="D45" t="s">
        <v>41</v>
      </c>
      <c r="E45" t="s">
        <v>414</v>
      </c>
    </row>
    <row r="46" spans="1:5" x14ac:dyDescent="0.2">
      <c r="A46" t="s">
        <v>32</v>
      </c>
      <c r="B46" t="s">
        <v>33</v>
      </c>
      <c r="C46" t="s">
        <v>40</v>
      </c>
      <c r="D46" t="s">
        <v>41</v>
      </c>
      <c r="E46" t="s">
        <v>416</v>
      </c>
    </row>
    <row r="47" spans="1:5" x14ac:dyDescent="0.2">
      <c r="A47" t="s">
        <v>32</v>
      </c>
      <c r="B47" t="s">
        <v>33</v>
      </c>
      <c r="C47" t="s">
        <v>40</v>
      </c>
      <c r="D47" t="s">
        <v>41</v>
      </c>
      <c r="E47" t="s">
        <v>417</v>
      </c>
    </row>
    <row r="48" spans="1:5" x14ac:dyDescent="0.2">
      <c r="A48" t="s">
        <v>32</v>
      </c>
      <c r="B48" t="s">
        <v>33</v>
      </c>
      <c r="C48" t="s">
        <v>40</v>
      </c>
      <c r="D48" t="s">
        <v>41</v>
      </c>
      <c r="E48" t="s">
        <v>418</v>
      </c>
    </row>
    <row r="49" spans="1:5" x14ac:dyDescent="0.2">
      <c r="A49" t="s">
        <v>32</v>
      </c>
      <c r="B49" t="s">
        <v>33</v>
      </c>
      <c r="C49" t="s">
        <v>40</v>
      </c>
      <c r="D49" t="s">
        <v>41</v>
      </c>
      <c r="E49" t="s">
        <v>419</v>
      </c>
    </row>
    <row r="50" spans="1:5" x14ac:dyDescent="0.2">
      <c r="A50" t="s">
        <v>32</v>
      </c>
      <c r="B50" t="s">
        <v>33</v>
      </c>
      <c r="C50" t="s">
        <v>40</v>
      </c>
      <c r="D50" t="s">
        <v>41</v>
      </c>
      <c r="E50" t="s">
        <v>420</v>
      </c>
    </row>
    <row r="51" spans="1:5" x14ac:dyDescent="0.2">
      <c r="A51" t="s">
        <v>32</v>
      </c>
      <c r="B51" t="s">
        <v>33</v>
      </c>
      <c r="C51" t="s">
        <v>40</v>
      </c>
      <c r="D51" t="s">
        <v>41</v>
      </c>
      <c r="E51" t="s">
        <v>423</v>
      </c>
    </row>
    <row r="52" spans="1:5" x14ac:dyDescent="0.2">
      <c r="A52" t="s">
        <v>32</v>
      </c>
      <c r="B52" t="s">
        <v>33</v>
      </c>
      <c r="C52" t="s">
        <v>40</v>
      </c>
      <c r="D52" t="s">
        <v>41</v>
      </c>
      <c r="E52" t="s">
        <v>444</v>
      </c>
    </row>
    <row r="53" spans="1:5" x14ac:dyDescent="0.2">
      <c r="A53" t="s">
        <v>32</v>
      </c>
      <c r="B53" t="s">
        <v>33</v>
      </c>
      <c r="C53" t="s">
        <v>40</v>
      </c>
      <c r="D53" t="s">
        <v>41</v>
      </c>
      <c r="E53" t="s">
        <v>445</v>
      </c>
    </row>
    <row r="54" spans="1:5" x14ac:dyDescent="0.2">
      <c r="A54" t="s">
        <v>32</v>
      </c>
      <c r="B54" t="s">
        <v>33</v>
      </c>
      <c r="C54" t="s">
        <v>40</v>
      </c>
      <c r="D54" t="s">
        <v>41</v>
      </c>
      <c r="E54" t="s">
        <v>446</v>
      </c>
    </row>
    <row r="55" spans="1:5" x14ac:dyDescent="0.2">
      <c r="A55" t="s">
        <v>32</v>
      </c>
      <c r="B55" t="s">
        <v>33</v>
      </c>
      <c r="C55" t="s">
        <v>40</v>
      </c>
      <c r="D55" t="s">
        <v>41</v>
      </c>
      <c r="E55" t="s">
        <v>452</v>
      </c>
    </row>
    <row r="56" spans="1:5" x14ac:dyDescent="0.2">
      <c r="A56" t="s">
        <v>32</v>
      </c>
      <c r="B56" t="s">
        <v>33</v>
      </c>
      <c r="C56" t="s">
        <v>40</v>
      </c>
      <c r="D56" t="s">
        <v>41</v>
      </c>
      <c r="E56" t="s">
        <v>455</v>
      </c>
    </row>
    <row r="57" spans="1:5" x14ac:dyDescent="0.2">
      <c r="A57" t="s">
        <v>32</v>
      </c>
      <c r="B57" t="s">
        <v>33</v>
      </c>
      <c r="C57" t="s">
        <v>40</v>
      </c>
      <c r="D57" t="s">
        <v>41</v>
      </c>
      <c r="E57" t="s">
        <v>473</v>
      </c>
    </row>
    <row r="58" spans="1:5" x14ac:dyDescent="0.2">
      <c r="A58" t="s">
        <v>32</v>
      </c>
      <c r="B58" t="s">
        <v>33</v>
      </c>
      <c r="C58" t="s">
        <v>40</v>
      </c>
      <c r="D58" t="s">
        <v>41</v>
      </c>
      <c r="E58" t="s">
        <v>496</v>
      </c>
    </row>
    <row r="59" spans="1:5" x14ac:dyDescent="0.2">
      <c r="A59" t="s">
        <v>111</v>
      </c>
      <c r="B59" t="s">
        <v>112</v>
      </c>
      <c r="C59" t="s">
        <v>40</v>
      </c>
      <c r="D59" t="s">
        <v>41</v>
      </c>
      <c r="E59" t="s">
        <v>497</v>
      </c>
    </row>
    <row r="60" spans="1:5" x14ac:dyDescent="0.2">
      <c r="A60" t="s">
        <v>32</v>
      </c>
      <c r="B60" t="s">
        <v>33</v>
      </c>
      <c r="C60" t="s">
        <v>40</v>
      </c>
      <c r="D60" t="s">
        <v>41</v>
      </c>
      <c r="E60" t="s">
        <v>508</v>
      </c>
    </row>
    <row r="61" spans="1:5" x14ac:dyDescent="0.2">
      <c r="A61" t="s">
        <v>32</v>
      </c>
      <c r="B61" t="s">
        <v>33</v>
      </c>
      <c r="C61" t="s">
        <v>40</v>
      </c>
      <c r="D61" t="s">
        <v>41</v>
      </c>
      <c r="E61" t="s">
        <v>512</v>
      </c>
    </row>
    <row r="62" spans="1:5" x14ac:dyDescent="0.2">
      <c r="A62" t="s">
        <v>44</v>
      </c>
      <c r="B62" t="s">
        <v>45</v>
      </c>
      <c r="C62" t="s">
        <v>40</v>
      </c>
      <c r="D62" t="s">
        <v>41</v>
      </c>
      <c r="E62" t="s">
        <v>516</v>
      </c>
    </row>
    <row r="63" spans="1:5" x14ac:dyDescent="0.2">
      <c r="A63" t="s">
        <v>32</v>
      </c>
      <c r="B63" t="s">
        <v>33</v>
      </c>
      <c r="C63" t="s">
        <v>40</v>
      </c>
      <c r="D63" t="s">
        <v>41</v>
      </c>
      <c r="E63" t="s">
        <v>525</v>
      </c>
    </row>
    <row r="64" spans="1:5" x14ac:dyDescent="0.2">
      <c r="A64" t="s">
        <v>32</v>
      </c>
      <c r="B64" t="s">
        <v>33</v>
      </c>
      <c r="C64" t="s">
        <v>40</v>
      </c>
      <c r="D64" t="s">
        <v>41</v>
      </c>
      <c r="E64" t="s">
        <v>526</v>
      </c>
    </row>
    <row r="65" spans="1:5" x14ac:dyDescent="0.2">
      <c r="A65" t="s">
        <v>32</v>
      </c>
      <c r="B65" t="s">
        <v>33</v>
      </c>
      <c r="C65" t="s">
        <v>40</v>
      </c>
      <c r="D65" t="s">
        <v>41</v>
      </c>
      <c r="E65" t="s">
        <v>536</v>
      </c>
    </row>
    <row r="66" spans="1:5" x14ac:dyDescent="0.2">
      <c r="A66" t="s">
        <v>32</v>
      </c>
      <c r="B66" t="s">
        <v>33</v>
      </c>
      <c r="C66" t="s">
        <v>40</v>
      </c>
      <c r="D66" t="s">
        <v>41</v>
      </c>
      <c r="E66" t="s">
        <v>545</v>
      </c>
    </row>
    <row r="67" spans="1:5" x14ac:dyDescent="0.2">
      <c r="A67" t="s">
        <v>111</v>
      </c>
      <c r="B67" t="s">
        <v>112</v>
      </c>
      <c r="C67" t="s">
        <v>40</v>
      </c>
      <c r="D67" t="s">
        <v>41</v>
      </c>
      <c r="E67" t="s">
        <v>571</v>
      </c>
    </row>
    <row r="68" spans="1:5" x14ac:dyDescent="0.2">
      <c r="A68" t="s">
        <v>93</v>
      </c>
      <c r="B68" t="s">
        <v>94</v>
      </c>
      <c r="C68" t="s">
        <v>106</v>
      </c>
      <c r="D68" t="s">
        <v>107</v>
      </c>
      <c r="E68" t="s">
        <v>108</v>
      </c>
    </row>
    <row r="69" spans="1:5" x14ac:dyDescent="0.2">
      <c r="A69" t="s">
        <v>93</v>
      </c>
      <c r="B69" t="s">
        <v>94</v>
      </c>
      <c r="C69" t="s">
        <v>106</v>
      </c>
      <c r="D69" t="s">
        <v>107</v>
      </c>
      <c r="E69" t="s">
        <v>110</v>
      </c>
    </row>
    <row r="70" spans="1:5" x14ac:dyDescent="0.2">
      <c r="A70" t="s">
        <v>93</v>
      </c>
      <c r="B70" t="s">
        <v>94</v>
      </c>
      <c r="C70" t="s">
        <v>106</v>
      </c>
      <c r="D70" t="s">
        <v>107</v>
      </c>
      <c r="E70" t="s">
        <v>321</v>
      </c>
    </row>
    <row r="71" spans="1:5" x14ac:dyDescent="0.2">
      <c r="A71" t="s">
        <v>93</v>
      </c>
      <c r="B71" t="s">
        <v>94</v>
      </c>
      <c r="C71" t="s">
        <v>106</v>
      </c>
      <c r="D71" t="s">
        <v>107</v>
      </c>
      <c r="E71" t="s">
        <v>432</v>
      </c>
    </row>
    <row r="72" spans="1:5" x14ac:dyDescent="0.2">
      <c r="A72" t="s">
        <v>93</v>
      </c>
      <c r="B72" t="s">
        <v>94</v>
      </c>
      <c r="C72" t="s">
        <v>106</v>
      </c>
      <c r="D72" t="s">
        <v>107</v>
      </c>
      <c r="E72" t="s">
        <v>539</v>
      </c>
    </row>
    <row r="73" spans="1:5" x14ac:dyDescent="0.2">
      <c r="A73" t="s">
        <v>111</v>
      </c>
      <c r="B73" t="s">
        <v>112</v>
      </c>
      <c r="C73" t="s">
        <v>113</v>
      </c>
      <c r="D73" t="s">
        <v>114</v>
      </c>
      <c r="E73" t="s">
        <v>115</v>
      </c>
    </row>
    <row r="74" spans="1:5" x14ac:dyDescent="0.2">
      <c r="A74" t="s">
        <v>111</v>
      </c>
      <c r="B74" t="s">
        <v>112</v>
      </c>
      <c r="C74" t="s">
        <v>113</v>
      </c>
      <c r="D74" t="s">
        <v>114</v>
      </c>
      <c r="E74" t="s">
        <v>120</v>
      </c>
    </row>
    <row r="75" spans="1:5" x14ac:dyDescent="0.2">
      <c r="A75" t="s">
        <v>111</v>
      </c>
      <c r="B75" t="s">
        <v>112</v>
      </c>
      <c r="C75" t="s">
        <v>113</v>
      </c>
      <c r="D75" t="s">
        <v>114</v>
      </c>
      <c r="E75" t="s">
        <v>125</v>
      </c>
    </row>
    <row r="76" spans="1:5" x14ac:dyDescent="0.2">
      <c r="A76" t="s">
        <v>111</v>
      </c>
      <c r="B76" t="s">
        <v>112</v>
      </c>
      <c r="C76" t="s">
        <v>113</v>
      </c>
      <c r="D76" t="s">
        <v>114</v>
      </c>
      <c r="E76" t="s">
        <v>126</v>
      </c>
    </row>
    <row r="77" spans="1:5" x14ac:dyDescent="0.2">
      <c r="A77" t="s">
        <v>111</v>
      </c>
      <c r="B77" t="s">
        <v>112</v>
      </c>
      <c r="C77" t="s">
        <v>113</v>
      </c>
      <c r="D77" t="s">
        <v>114</v>
      </c>
      <c r="E77" t="s">
        <v>214</v>
      </c>
    </row>
    <row r="78" spans="1:5" x14ac:dyDescent="0.2">
      <c r="A78" t="s">
        <v>111</v>
      </c>
      <c r="B78" t="s">
        <v>112</v>
      </c>
      <c r="C78" t="s">
        <v>113</v>
      </c>
      <c r="D78" t="s">
        <v>114</v>
      </c>
      <c r="E78" t="s">
        <v>313</v>
      </c>
    </row>
    <row r="79" spans="1:5" x14ac:dyDescent="0.2">
      <c r="A79" t="s">
        <v>111</v>
      </c>
      <c r="B79" t="s">
        <v>112</v>
      </c>
      <c r="C79" t="s">
        <v>113</v>
      </c>
      <c r="D79" t="s">
        <v>114</v>
      </c>
      <c r="E79" t="s">
        <v>315</v>
      </c>
    </row>
    <row r="80" spans="1:5" x14ac:dyDescent="0.2">
      <c r="A80" t="s">
        <v>111</v>
      </c>
      <c r="B80" t="s">
        <v>112</v>
      </c>
      <c r="C80" t="s">
        <v>113</v>
      </c>
      <c r="D80" t="s">
        <v>114</v>
      </c>
      <c r="E80" t="s">
        <v>316</v>
      </c>
    </row>
    <row r="81" spans="1:5" x14ac:dyDescent="0.2">
      <c r="A81" t="s">
        <v>111</v>
      </c>
      <c r="B81" t="s">
        <v>112</v>
      </c>
      <c r="C81" t="s">
        <v>113</v>
      </c>
      <c r="D81" t="s">
        <v>114</v>
      </c>
      <c r="E81" t="s">
        <v>397</v>
      </c>
    </row>
    <row r="82" spans="1:5" x14ac:dyDescent="0.2">
      <c r="A82" t="s">
        <v>111</v>
      </c>
      <c r="B82" t="s">
        <v>112</v>
      </c>
      <c r="C82" t="s">
        <v>113</v>
      </c>
      <c r="D82" t="s">
        <v>114</v>
      </c>
      <c r="E82" t="s">
        <v>398</v>
      </c>
    </row>
    <row r="83" spans="1:5" x14ac:dyDescent="0.2">
      <c r="A83" t="s">
        <v>111</v>
      </c>
      <c r="B83" t="s">
        <v>112</v>
      </c>
      <c r="C83" t="s">
        <v>113</v>
      </c>
      <c r="D83" t="s">
        <v>114</v>
      </c>
      <c r="E83" t="s">
        <v>404</v>
      </c>
    </row>
    <row r="84" spans="1:5" x14ac:dyDescent="0.2">
      <c r="A84" t="s">
        <v>111</v>
      </c>
      <c r="B84" t="s">
        <v>112</v>
      </c>
      <c r="C84" t="s">
        <v>113</v>
      </c>
      <c r="D84" t="s">
        <v>114</v>
      </c>
      <c r="E84" t="s">
        <v>448</v>
      </c>
    </row>
    <row r="85" spans="1:5" x14ac:dyDescent="0.2">
      <c r="A85" t="s">
        <v>111</v>
      </c>
      <c r="B85" t="s">
        <v>112</v>
      </c>
      <c r="C85" t="s">
        <v>113</v>
      </c>
      <c r="D85" t="s">
        <v>114</v>
      </c>
      <c r="E85" t="s">
        <v>480</v>
      </c>
    </row>
    <row r="86" spans="1:5" x14ac:dyDescent="0.2">
      <c r="A86" t="s">
        <v>111</v>
      </c>
      <c r="B86" t="s">
        <v>112</v>
      </c>
      <c r="C86" t="s">
        <v>113</v>
      </c>
      <c r="D86" t="s">
        <v>114</v>
      </c>
      <c r="E86" t="s">
        <v>481</v>
      </c>
    </row>
    <row r="87" spans="1:5" x14ac:dyDescent="0.2">
      <c r="A87" t="s">
        <v>111</v>
      </c>
      <c r="B87" t="s">
        <v>112</v>
      </c>
      <c r="C87" t="s">
        <v>113</v>
      </c>
      <c r="D87" t="s">
        <v>114</v>
      </c>
      <c r="E87" t="s">
        <v>492</v>
      </c>
    </row>
    <row r="88" spans="1:5" x14ac:dyDescent="0.2">
      <c r="A88" t="s">
        <v>111</v>
      </c>
      <c r="B88" t="s">
        <v>112</v>
      </c>
      <c r="C88" t="s">
        <v>113</v>
      </c>
      <c r="D88" t="s">
        <v>114</v>
      </c>
      <c r="E88" t="s">
        <v>493</v>
      </c>
    </row>
    <row r="89" spans="1:5" x14ac:dyDescent="0.2">
      <c r="A89" t="s">
        <v>44</v>
      </c>
      <c r="B89" t="s">
        <v>45</v>
      </c>
      <c r="C89" t="s">
        <v>113</v>
      </c>
      <c r="D89" t="s">
        <v>114</v>
      </c>
      <c r="E89" t="s">
        <v>532</v>
      </c>
    </row>
    <row r="90" spans="1:5" x14ac:dyDescent="0.2">
      <c r="A90" t="s">
        <v>111</v>
      </c>
      <c r="B90" t="s">
        <v>112</v>
      </c>
      <c r="C90" t="s">
        <v>113</v>
      </c>
      <c r="D90" t="s">
        <v>114</v>
      </c>
      <c r="E90" t="s">
        <v>711</v>
      </c>
    </row>
    <row r="91" spans="1:5" x14ac:dyDescent="0.2">
      <c r="A91" t="s">
        <v>32</v>
      </c>
      <c r="B91" t="s">
        <v>33</v>
      </c>
      <c r="C91" t="s">
        <v>176</v>
      </c>
      <c r="D91" t="s">
        <v>177</v>
      </c>
      <c r="E91" t="s">
        <v>178</v>
      </c>
    </row>
    <row r="92" spans="1:5" x14ac:dyDescent="0.2">
      <c r="A92" t="s">
        <v>32</v>
      </c>
      <c r="B92" t="s">
        <v>33</v>
      </c>
      <c r="C92" t="s">
        <v>100</v>
      </c>
      <c r="D92" t="s">
        <v>101</v>
      </c>
      <c r="E92" t="s">
        <v>102</v>
      </c>
    </row>
    <row r="93" spans="1:5" x14ac:dyDescent="0.2">
      <c r="A93" t="s">
        <v>32</v>
      </c>
      <c r="B93" t="s">
        <v>33</v>
      </c>
      <c r="C93" t="s">
        <v>100</v>
      </c>
      <c r="D93" t="s">
        <v>101</v>
      </c>
      <c r="E93" t="s">
        <v>103</v>
      </c>
    </row>
    <row r="94" spans="1:5" x14ac:dyDescent="0.2">
      <c r="A94" t="s">
        <v>32</v>
      </c>
      <c r="B94" t="s">
        <v>33</v>
      </c>
      <c r="C94" t="s">
        <v>100</v>
      </c>
      <c r="D94" t="s">
        <v>101</v>
      </c>
      <c r="E94" t="s">
        <v>104</v>
      </c>
    </row>
    <row r="95" spans="1:5" x14ac:dyDescent="0.2">
      <c r="A95" t="s">
        <v>32</v>
      </c>
      <c r="B95" t="s">
        <v>33</v>
      </c>
      <c r="C95" t="s">
        <v>100</v>
      </c>
      <c r="D95" t="s">
        <v>101</v>
      </c>
      <c r="E95" t="s">
        <v>109</v>
      </c>
    </row>
    <row r="96" spans="1:5" x14ac:dyDescent="0.2">
      <c r="A96" t="s">
        <v>32</v>
      </c>
      <c r="B96" t="s">
        <v>33</v>
      </c>
      <c r="C96" t="s">
        <v>100</v>
      </c>
      <c r="D96" t="s">
        <v>101</v>
      </c>
      <c r="E96" t="s">
        <v>190</v>
      </c>
    </row>
    <row r="97" spans="1:5" x14ac:dyDescent="0.2">
      <c r="A97" t="s">
        <v>32</v>
      </c>
      <c r="B97" t="s">
        <v>33</v>
      </c>
      <c r="C97" t="s">
        <v>100</v>
      </c>
      <c r="D97" t="s">
        <v>101</v>
      </c>
      <c r="E97" t="s">
        <v>498</v>
      </c>
    </row>
    <row r="98" spans="1:5" x14ac:dyDescent="0.2">
      <c r="A98" t="s">
        <v>32</v>
      </c>
      <c r="B98" t="s">
        <v>33</v>
      </c>
      <c r="C98" t="s">
        <v>100</v>
      </c>
      <c r="D98" t="s">
        <v>101</v>
      </c>
      <c r="E98" t="s">
        <v>531</v>
      </c>
    </row>
    <row r="99" spans="1:5" x14ac:dyDescent="0.2">
      <c r="A99" t="s">
        <v>32</v>
      </c>
      <c r="B99" t="s">
        <v>33</v>
      </c>
      <c r="C99" t="s">
        <v>100</v>
      </c>
      <c r="D99" t="s">
        <v>101</v>
      </c>
      <c r="E99" t="s">
        <v>537</v>
      </c>
    </row>
    <row r="100" spans="1:5" x14ac:dyDescent="0.2">
      <c r="A100" t="s">
        <v>32</v>
      </c>
      <c r="B100" t="s">
        <v>33</v>
      </c>
      <c r="C100" t="s">
        <v>100</v>
      </c>
      <c r="D100" t="s">
        <v>101</v>
      </c>
      <c r="E100" t="s">
        <v>563</v>
      </c>
    </row>
    <row r="101" spans="1:5" x14ac:dyDescent="0.2">
      <c r="A101" t="s">
        <v>32</v>
      </c>
      <c r="B101" t="s">
        <v>33</v>
      </c>
      <c r="C101" t="s">
        <v>100</v>
      </c>
      <c r="D101" t="s">
        <v>101</v>
      </c>
      <c r="E101" t="s">
        <v>564</v>
      </c>
    </row>
    <row r="102" spans="1:5" x14ac:dyDescent="0.2">
      <c r="A102" t="s">
        <v>32</v>
      </c>
      <c r="B102" t="s">
        <v>33</v>
      </c>
      <c r="C102" t="s">
        <v>100</v>
      </c>
      <c r="D102" t="s">
        <v>101</v>
      </c>
      <c r="E102" t="s">
        <v>565</v>
      </c>
    </row>
    <row r="103" spans="1:5" x14ac:dyDescent="0.2">
      <c r="A103" t="s">
        <v>32</v>
      </c>
      <c r="B103" t="s">
        <v>33</v>
      </c>
      <c r="C103" t="s">
        <v>128</v>
      </c>
      <c r="D103" t="s">
        <v>129</v>
      </c>
      <c r="E103" t="s">
        <v>130</v>
      </c>
    </row>
    <row r="104" spans="1:5" x14ac:dyDescent="0.2">
      <c r="A104" t="s">
        <v>32</v>
      </c>
      <c r="B104" t="s">
        <v>33</v>
      </c>
      <c r="C104" t="s">
        <v>128</v>
      </c>
      <c r="D104" t="s">
        <v>129</v>
      </c>
      <c r="E104" t="s">
        <v>143</v>
      </c>
    </row>
    <row r="105" spans="1:5" x14ac:dyDescent="0.2">
      <c r="A105" t="s">
        <v>32</v>
      </c>
      <c r="B105" t="s">
        <v>33</v>
      </c>
      <c r="C105" t="s">
        <v>128</v>
      </c>
      <c r="D105" t="s">
        <v>129</v>
      </c>
      <c r="E105" t="s">
        <v>145</v>
      </c>
    </row>
    <row r="106" spans="1:5" x14ac:dyDescent="0.2">
      <c r="A106" t="s">
        <v>32</v>
      </c>
      <c r="B106" t="s">
        <v>33</v>
      </c>
      <c r="C106" t="s">
        <v>128</v>
      </c>
      <c r="D106" t="s">
        <v>129</v>
      </c>
      <c r="E106" t="s">
        <v>146</v>
      </c>
    </row>
    <row r="107" spans="1:5" x14ac:dyDescent="0.2">
      <c r="A107" t="s">
        <v>32</v>
      </c>
      <c r="B107" t="s">
        <v>33</v>
      </c>
      <c r="C107" t="s">
        <v>128</v>
      </c>
      <c r="D107" t="s">
        <v>129</v>
      </c>
      <c r="E107" t="s">
        <v>147</v>
      </c>
    </row>
    <row r="108" spans="1:5" x14ac:dyDescent="0.2">
      <c r="A108" t="s">
        <v>32</v>
      </c>
      <c r="B108" t="s">
        <v>33</v>
      </c>
      <c r="C108" t="s">
        <v>128</v>
      </c>
      <c r="D108" t="s">
        <v>129</v>
      </c>
      <c r="E108" t="s">
        <v>148</v>
      </c>
    </row>
    <row r="109" spans="1:5" x14ac:dyDescent="0.2">
      <c r="A109" t="s">
        <v>32</v>
      </c>
      <c r="B109" t="s">
        <v>33</v>
      </c>
      <c r="C109" t="s">
        <v>128</v>
      </c>
      <c r="D109" t="s">
        <v>129</v>
      </c>
      <c r="E109" t="s">
        <v>151</v>
      </c>
    </row>
    <row r="110" spans="1:5" x14ac:dyDescent="0.2">
      <c r="A110" t="s">
        <v>32</v>
      </c>
      <c r="B110" t="s">
        <v>33</v>
      </c>
      <c r="C110" t="s">
        <v>128</v>
      </c>
      <c r="D110" t="s">
        <v>129</v>
      </c>
      <c r="E110" t="s">
        <v>153</v>
      </c>
    </row>
    <row r="111" spans="1:5" x14ac:dyDescent="0.2">
      <c r="A111" t="s">
        <v>32</v>
      </c>
      <c r="B111" t="s">
        <v>33</v>
      </c>
      <c r="C111" t="s">
        <v>128</v>
      </c>
      <c r="D111" t="s">
        <v>129</v>
      </c>
      <c r="E111" t="s">
        <v>154</v>
      </c>
    </row>
    <row r="112" spans="1:5" x14ac:dyDescent="0.2">
      <c r="A112" t="s">
        <v>32</v>
      </c>
      <c r="B112" t="s">
        <v>33</v>
      </c>
      <c r="C112" t="s">
        <v>128</v>
      </c>
      <c r="D112" t="s">
        <v>129</v>
      </c>
      <c r="E112" t="s">
        <v>162</v>
      </c>
    </row>
    <row r="113" spans="1:5" x14ac:dyDescent="0.2">
      <c r="A113" t="s">
        <v>32</v>
      </c>
      <c r="B113" t="s">
        <v>33</v>
      </c>
      <c r="C113" t="s">
        <v>128</v>
      </c>
      <c r="D113" t="s">
        <v>129</v>
      </c>
      <c r="E113" t="s">
        <v>163</v>
      </c>
    </row>
    <row r="114" spans="1:5" x14ac:dyDescent="0.2">
      <c r="A114" t="s">
        <v>32</v>
      </c>
      <c r="B114" t="s">
        <v>33</v>
      </c>
      <c r="C114" t="s">
        <v>128</v>
      </c>
      <c r="D114" t="s">
        <v>129</v>
      </c>
      <c r="E114" t="s">
        <v>169</v>
      </c>
    </row>
    <row r="115" spans="1:5" x14ac:dyDescent="0.2">
      <c r="A115" t="s">
        <v>32</v>
      </c>
      <c r="B115" t="s">
        <v>33</v>
      </c>
      <c r="C115" t="s">
        <v>128</v>
      </c>
      <c r="D115" t="s">
        <v>129</v>
      </c>
      <c r="E115" t="s">
        <v>174</v>
      </c>
    </row>
    <row r="116" spans="1:5" x14ac:dyDescent="0.2">
      <c r="A116" t="s">
        <v>32</v>
      </c>
      <c r="B116" t="s">
        <v>33</v>
      </c>
      <c r="C116" t="s">
        <v>128</v>
      </c>
      <c r="D116" t="s">
        <v>129</v>
      </c>
      <c r="E116" t="s">
        <v>186</v>
      </c>
    </row>
    <row r="117" spans="1:5" x14ac:dyDescent="0.2">
      <c r="A117" t="s">
        <v>32</v>
      </c>
      <c r="B117" t="s">
        <v>33</v>
      </c>
      <c r="C117" t="s">
        <v>128</v>
      </c>
      <c r="D117" t="s">
        <v>129</v>
      </c>
      <c r="E117" t="s">
        <v>191</v>
      </c>
    </row>
    <row r="118" spans="1:5" x14ac:dyDescent="0.2">
      <c r="A118" t="s">
        <v>32</v>
      </c>
      <c r="B118" t="s">
        <v>33</v>
      </c>
      <c r="C118" t="s">
        <v>128</v>
      </c>
      <c r="D118" t="s">
        <v>129</v>
      </c>
      <c r="E118" t="s">
        <v>322</v>
      </c>
    </row>
    <row r="119" spans="1:5" x14ac:dyDescent="0.2">
      <c r="A119" t="s">
        <v>32</v>
      </c>
      <c r="B119" t="s">
        <v>33</v>
      </c>
      <c r="C119" t="s">
        <v>128</v>
      </c>
      <c r="D119" t="s">
        <v>129</v>
      </c>
      <c r="E119" t="s">
        <v>459</v>
      </c>
    </row>
    <row r="120" spans="1:5" x14ac:dyDescent="0.2">
      <c r="A120" t="s">
        <v>32</v>
      </c>
      <c r="B120" t="s">
        <v>33</v>
      </c>
      <c r="C120" t="s">
        <v>128</v>
      </c>
      <c r="D120" t="s">
        <v>129</v>
      </c>
      <c r="E120" t="s">
        <v>485</v>
      </c>
    </row>
    <row r="121" spans="1:5" x14ac:dyDescent="0.2">
      <c r="A121" t="s">
        <v>32</v>
      </c>
      <c r="B121" t="s">
        <v>33</v>
      </c>
      <c r="C121" t="s">
        <v>128</v>
      </c>
      <c r="D121" t="s">
        <v>129</v>
      </c>
      <c r="E121" t="s">
        <v>486</v>
      </c>
    </row>
    <row r="122" spans="1:5" x14ac:dyDescent="0.2">
      <c r="A122" t="s">
        <v>32</v>
      </c>
      <c r="B122" t="s">
        <v>33</v>
      </c>
      <c r="C122" t="s">
        <v>128</v>
      </c>
      <c r="D122" t="s">
        <v>129</v>
      </c>
      <c r="E122" t="s">
        <v>503</v>
      </c>
    </row>
    <row r="123" spans="1:5" x14ac:dyDescent="0.2">
      <c r="A123" t="s">
        <v>32</v>
      </c>
      <c r="B123" t="s">
        <v>33</v>
      </c>
      <c r="C123" t="s">
        <v>128</v>
      </c>
      <c r="D123" t="s">
        <v>129</v>
      </c>
      <c r="E123" t="s">
        <v>574</v>
      </c>
    </row>
    <row r="124" spans="1:5" x14ac:dyDescent="0.2">
      <c r="A124" t="s">
        <v>32</v>
      </c>
      <c r="B124" t="s">
        <v>33</v>
      </c>
      <c r="C124" t="s">
        <v>128</v>
      </c>
      <c r="D124" t="s">
        <v>129</v>
      </c>
      <c r="E124" t="s">
        <v>580</v>
      </c>
    </row>
    <row r="125" spans="1:5" x14ac:dyDescent="0.2">
      <c r="A125" t="s">
        <v>32</v>
      </c>
      <c r="B125" t="s">
        <v>33</v>
      </c>
      <c r="C125" t="s">
        <v>128</v>
      </c>
      <c r="D125" t="s">
        <v>129</v>
      </c>
      <c r="E125" t="s">
        <v>585</v>
      </c>
    </row>
    <row r="126" spans="1:5" x14ac:dyDescent="0.2">
      <c r="A126" t="s">
        <v>32</v>
      </c>
      <c r="B126" t="s">
        <v>33</v>
      </c>
      <c r="C126" t="s">
        <v>128</v>
      </c>
      <c r="D126" t="s">
        <v>129</v>
      </c>
      <c r="E126" t="s">
        <v>587</v>
      </c>
    </row>
    <row r="127" spans="1:5" x14ac:dyDescent="0.2">
      <c r="A127" t="s">
        <v>32</v>
      </c>
      <c r="B127" t="s">
        <v>33</v>
      </c>
      <c r="C127" t="s">
        <v>437</v>
      </c>
      <c r="D127" t="s">
        <v>438</v>
      </c>
      <c r="E127" t="s">
        <v>439</v>
      </c>
    </row>
    <row r="128" spans="1:5" x14ac:dyDescent="0.2">
      <c r="A128" t="s">
        <v>32</v>
      </c>
      <c r="B128" t="s">
        <v>33</v>
      </c>
      <c r="C128" t="s">
        <v>437</v>
      </c>
      <c r="D128" t="s">
        <v>438</v>
      </c>
      <c r="E128" t="s">
        <v>440</v>
      </c>
    </row>
    <row r="129" spans="1:5" x14ac:dyDescent="0.2">
      <c r="A129" t="s">
        <v>32</v>
      </c>
      <c r="B129" t="s">
        <v>33</v>
      </c>
      <c r="C129" t="s">
        <v>437</v>
      </c>
      <c r="D129" t="s">
        <v>438</v>
      </c>
      <c r="E129" t="s">
        <v>511</v>
      </c>
    </row>
    <row r="130" spans="1:5" x14ac:dyDescent="0.2">
      <c r="A130" t="s">
        <v>32</v>
      </c>
      <c r="B130" t="s">
        <v>33</v>
      </c>
      <c r="C130" t="s">
        <v>437</v>
      </c>
      <c r="D130" t="s">
        <v>438</v>
      </c>
      <c r="E130" t="s">
        <v>578</v>
      </c>
    </row>
    <row r="131" spans="1:5" x14ac:dyDescent="0.2">
      <c r="A131" t="s">
        <v>32</v>
      </c>
      <c r="B131" t="s">
        <v>33</v>
      </c>
      <c r="C131" t="s">
        <v>34</v>
      </c>
      <c r="D131" t="s">
        <v>35</v>
      </c>
      <c r="E131" t="s">
        <v>36</v>
      </c>
    </row>
    <row r="132" spans="1:5" x14ac:dyDescent="0.2">
      <c r="A132" t="s">
        <v>32</v>
      </c>
      <c r="B132" t="s">
        <v>33</v>
      </c>
      <c r="C132" t="s">
        <v>34</v>
      </c>
      <c r="D132" t="s">
        <v>35</v>
      </c>
      <c r="E132" t="s">
        <v>51</v>
      </c>
    </row>
    <row r="133" spans="1:5" x14ac:dyDescent="0.2">
      <c r="A133" t="s">
        <v>32</v>
      </c>
      <c r="B133" t="s">
        <v>33</v>
      </c>
      <c r="C133" t="s">
        <v>34</v>
      </c>
      <c r="D133" t="s">
        <v>35</v>
      </c>
      <c r="E133" t="s">
        <v>137</v>
      </c>
    </row>
    <row r="134" spans="1:5" x14ac:dyDescent="0.2">
      <c r="A134" t="s">
        <v>32</v>
      </c>
      <c r="B134" t="s">
        <v>33</v>
      </c>
      <c r="C134" t="s">
        <v>34</v>
      </c>
      <c r="D134" t="s">
        <v>35</v>
      </c>
      <c r="E134" t="s">
        <v>138</v>
      </c>
    </row>
    <row r="135" spans="1:5" x14ac:dyDescent="0.2">
      <c r="A135" t="s">
        <v>32</v>
      </c>
      <c r="B135" t="s">
        <v>33</v>
      </c>
      <c r="C135" t="s">
        <v>34</v>
      </c>
      <c r="D135" t="s">
        <v>35</v>
      </c>
      <c r="E135" t="s">
        <v>185</v>
      </c>
    </row>
    <row r="136" spans="1:5" x14ac:dyDescent="0.2">
      <c r="A136" t="s">
        <v>32</v>
      </c>
      <c r="B136" t="s">
        <v>33</v>
      </c>
      <c r="C136" t="s">
        <v>34</v>
      </c>
      <c r="D136" t="s">
        <v>35</v>
      </c>
      <c r="E136" t="s">
        <v>240</v>
      </c>
    </row>
    <row r="137" spans="1:5" x14ac:dyDescent="0.2">
      <c r="A137" t="s">
        <v>32</v>
      </c>
      <c r="B137" t="s">
        <v>33</v>
      </c>
      <c r="C137" t="s">
        <v>34</v>
      </c>
      <c r="D137" t="s">
        <v>35</v>
      </c>
      <c r="E137" t="s">
        <v>241</v>
      </c>
    </row>
    <row r="138" spans="1:5" x14ac:dyDescent="0.2">
      <c r="A138" t="s">
        <v>32</v>
      </c>
      <c r="B138" t="s">
        <v>33</v>
      </c>
      <c r="C138" t="s">
        <v>34</v>
      </c>
      <c r="D138" t="s">
        <v>35</v>
      </c>
      <c r="E138" t="s">
        <v>242</v>
      </c>
    </row>
    <row r="139" spans="1:5" x14ac:dyDescent="0.2">
      <c r="A139" t="s">
        <v>32</v>
      </c>
      <c r="B139" t="s">
        <v>33</v>
      </c>
      <c r="C139" t="s">
        <v>34</v>
      </c>
      <c r="D139" t="s">
        <v>35</v>
      </c>
      <c r="E139" t="s">
        <v>243</v>
      </c>
    </row>
    <row r="140" spans="1:5" x14ac:dyDescent="0.2">
      <c r="A140" t="s">
        <v>32</v>
      </c>
      <c r="B140" t="s">
        <v>33</v>
      </c>
      <c r="C140" t="s">
        <v>34</v>
      </c>
      <c r="D140" t="s">
        <v>35</v>
      </c>
      <c r="E140" t="s">
        <v>244</v>
      </c>
    </row>
    <row r="141" spans="1:5" x14ac:dyDescent="0.2">
      <c r="A141" t="s">
        <v>32</v>
      </c>
      <c r="B141" t="s">
        <v>33</v>
      </c>
      <c r="C141" t="s">
        <v>34</v>
      </c>
      <c r="D141" t="s">
        <v>35</v>
      </c>
      <c r="E141" t="s">
        <v>289</v>
      </c>
    </row>
    <row r="142" spans="1:5" x14ac:dyDescent="0.2">
      <c r="A142" t="s">
        <v>32</v>
      </c>
      <c r="B142" t="s">
        <v>33</v>
      </c>
      <c r="C142" t="s">
        <v>34</v>
      </c>
      <c r="D142" t="s">
        <v>35</v>
      </c>
      <c r="E142" t="s">
        <v>290</v>
      </c>
    </row>
    <row r="143" spans="1:5" x14ac:dyDescent="0.2">
      <c r="A143" t="s">
        <v>32</v>
      </c>
      <c r="B143" t="s">
        <v>33</v>
      </c>
      <c r="C143" t="s">
        <v>34</v>
      </c>
      <c r="D143" t="s">
        <v>35</v>
      </c>
      <c r="E143" t="s">
        <v>291</v>
      </c>
    </row>
    <row r="144" spans="1:5" x14ac:dyDescent="0.2">
      <c r="A144" t="s">
        <v>32</v>
      </c>
      <c r="B144" t="s">
        <v>33</v>
      </c>
      <c r="C144" t="s">
        <v>34</v>
      </c>
      <c r="D144" t="s">
        <v>35</v>
      </c>
      <c r="E144" t="s">
        <v>300</v>
      </c>
    </row>
    <row r="145" spans="1:5" x14ac:dyDescent="0.2">
      <c r="A145" t="s">
        <v>32</v>
      </c>
      <c r="B145" t="s">
        <v>33</v>
      </c>
      <c r="C145" t="s">
        <v>34</v>
      </c>
      <c r="D145" t="s">
        <v>35</v>
      </c>
      <c r="E145" t="s">
        <v>381</v>
      </c>
    </row>
    <row r="146" spans="1:5" x14ac:dyDescent="0.2">
      <c r="A146" t="s">
        <v>32</v>
      </c>
      <c r="B146" t="s">
        <v>33</v>
      </c>
      <c r="C146" t="s">
        <v>34</v>
      </c>
      <c r="D146" t="s">
        <v>35</v>
      </c>
      <c r="E146" t="s">
        <v>435</v>
      </c>
    </row>
    <row r="147" spans="1:5" x14ac:dyDescent="0.2">
      <c r="A147" t="s">
        <v>32</v>
      </c>
      <c r="B147" t="s">
        <v>33</v>
      </c>
      <c r="C147" t="s">
        <v>34</v>
      </c>
      <c r="D147" t="s">
        <v>35</v>
      </c>
      <c r="E147" t="s">
        <v>436</v>
      </c>
    </row>
    <row r="148" spans="1:5" x14ac:dyDescent="0.2">
      <c r="A148" t="s">
        <v>32</v>
      </c>
      <c r="B148" t="s">
        <v>33</v>
      </c>
      <c r="C148" t="s">
        <v>34</v>
      </c>
      <c r="D148" t="s">
        <v>35</v>
      </c>
      <c r="E148" t="s">
        <v>500</v>
      </c>
    </row>
    <row r="149" spans="1:5" x14ac:dyDescent="0.2">
      <c r="A149" t="s">
        <v>32</v>
      </c>
      <c r="B149" t="s">
        <v>33</v>
      </c>
      <c r="C149" t="s">
        <v>34</v>
      </c>
      <c r="D149" t="s">
        <v>35</v>
      </c>
      <c r="E149" t="s">
        <v>517</v>
      </c>
    </row>
    <row r="150" spans="1:5" x14ac:dyDescent="0.2">
      <c r="A150" t="s">
        <v>32</v>
      </c>
      <c r="B150" t="s">
        <v>33</v>
      </c>
      <c r="C150" t="s">
        <v>34</v>
      </c>
      <c r="D150" t="s">
        <v>35</v>
      </c>
      <c r="E150" t="s">
        <v>554</v>
      </c>
    </row>
    <row r="151" spans="1:5" x14ac:dyDescent="0.2">
      <c r="A151" t="s">
        <v>32</v>
      </c>
      <c r="B151" t="s">
        <v>33</v>
      </c>
      <c r="C151" t="s">
        <v>87</v>
      </c>
      <c r="D151" t="s">
        <v>88</v>
      </c>
      <c r="E151" t="s">
        <v>89</v>
      </c>
    </row>
    <row r="152" spans="1:5" x14ac:dyDescent="0.2">
      <c r="A152" t="s">
        <v>32</v>
      </c>
      <c r="B152" t="s">
        <v>33</v>
      </c>
      <c r="C152" t="s">
        <v>87</v>
      </c>
      <c r="D152" t="s">
        <v>88</v>
      </c>
      <c r="E152" t="s">
        <v>249</v>
      </c>
    </row>
    <row r="153" spans="1:5" x14ac:dyDescent="0.2">
      <c r="A153" t="s">
        <v>32</v>
      </c>
      <c r="B153" t="s">
        <v>33</v>
      </c>
      <c r="C153" t="s">
        <v>87</v>
      </c>
      <c r="D153" t="s">
        <v>88</v>
      </c>
      <c r="E153" t="s">
        <v>378</v>
      </c>
    </row>
    <row r="154" spans="1:5" x14ac:dyDescent="0.2">
      <c r="A154" t="s">
        <v>32</v>
      </c>
      <c r="B154" t="s">
        <v>33</v>
      </c>
      <c r="C154" t="s">
        <v>87</v>
      </c>
      <c r="D154" t="s">
        <v>88</v>
      </c>
      <c r="E154" t="s">
        <v>379</v>
      </c>
    </row>
    <row r="155" spans="1:5" x14ac:dyDescent="0.2">
      <c r="A155" t="s">
        <v>32</v>
      </c>
      <c r="B155" t="s">
        <v>33</v>
      </c>
      <c r="C155" t="s">
        <v>87</v>
      </c>
      <c r="D155" t="s">
        <v>88</v>
      </c>
      <c r="E155" t="s">
        <v>380</v>
      </c>
    </row>
    <row r="156" spans="1:5" x14ac:dyDescent="0.2">
      <c r="A156" t="s">
        <v>32</v>
      </c>
      <c r="B156" t="s">
        <v>33</v>
      </c>
      <c r="C156" t="s">
        <v>87</v>
      </c>
      <c r="D156" t="s">
        <v>88</v>
      </c>
      <c r="E156" t="s">
        <v>382</v>
      </c>
    </row>
    <row r="157" spans="1:5" x14ac:dyDescent="0.2">
      <c r="A157" t="s">
        <v>32</v>
      </c>
      <c r="B157" t="s">
        <v>33</v>
      </c>
      <c r="C157" t="s">
        <v>87</v>
      </c>
      <c r="D157" t="s">
        <v>88</v>
      </c>
      <c r="E157" t="s">
        <v>384</v>
      </c>
    </row>
    <row r="158" spans="1:5" x14ac:dyDescent="0.2">
      <c r="A158" t="s">
        <v>32</v>
      </c>
      <c r="B158" t="s">
        <v>33</v>
      </c>
      <c r="C158" t="s">
        <v>87</v>
      </c>
      <c r="D158" t="s">
        <v>88</v>
      </c>
      <c r="E158" t="s">
        <v>385</v>
      </c>
    </row>
    <row r="159" spans="1:5" x14ac:dyDescent="0.2">
      <c r="A159" t="s">
        <v>32</v>
      </c>
      <c r="B159" t="s">
        <v>33</v>
      </c>
      <c r="C159" t="s">
        <v>87</v>
      </c>
      <c r="D159" t="s">
        <v>88</v>
      </c>
      <c r="E159" t="s">
        <v>408</v>
      </c>
    </row>
    <row r="160" spans="1:5" x14ac:dyDescent="0.2">
      <c r="A160" t="s">
        <v>32</v>
      </c>
      <c r="B160" t="s">
        <v>33</v>
      </c>
      <c r="C160" t="s">
        <v>87</v>
      </c>
      <c r="D160" t="s">
        <v>88</v>
      </c>
      <c r="E160" t="s">
        <v>410</v>
      </c>
    </row>
    <row r="161" spans="1:5" x14ac:dyDescent="0.2">
      <c r="A161" t="s">
        <v>32</v>
      </c>
      <c r="B161" t="s">
        <v>33</v>
      </c>
      <c r="C161" t="s">
        <v>87</v>
      </c>
      <c r="D161" t="s">
        <v>88</v>
      </c>
      <c r="E161" t="s">
        <v>412</v>
      </c>
    </row>
    <row r="162" spans="1:5" x14ac:dyDescent="0.2">
      <c r="A162" t="s">
        <v>32</v>
      </c>
      <c r="B162" t="s">
        <v>33</v>
      </c>
      <c r="C162" t="s">
        <v>369</v>
      </c>
      <c r="D162" t="s">
        <v>370</v>
      </c>
      <c r="E162" t="s">
        <v>371</v>
      </c>
    </row>
    <row r="163" spans="1:5" x14ac:dyDescent="0.2">
      <c r="A163" t="s">
        <v>32</v>
      </c>
      <c r="B163" t="s">
        <v>33</v>
      </c>
      <c r="C163" t="s">
        <v>369</v>
      </c>
      <c r="D163" t="s">
        <v>370</v>
      </c>
      <c r="E163" t="s">
        <v>509</v>
      </c>
    </row>
    <row r="164" spans="1:5" x14ac:dyDescent="0.2">
      <c r="A164" t="s">
        <v>93</v>
      </c>
      <c r="B164" t="s">
        <v>94</v>
      </c>
      <c r="C164" t="s">
        <v>117</v>
      </c>
      <c r="D164" t="s">
        <v>118</v>
      </c>
      <c r="E164" t="s">
        <v>119</v>
      </c>
    </row>
    <row r="165" spans="1:5" x14ac:dyDescent="0.2">
      <c r="A165" t="s">
        <v>44</v>
      </c>
      <c r="B165" t="s">
        <v>45</v>
      </c>
      <c r="C165" t="s">
        <v>117</v>
      </c>
      <c r="D165" t="s">
        <v>118</v>
      </c>
      <c r="E165" t="s">
        <v>127</v>
      </c>
    </row>
    <row r="166" spans="1:5" x14ac:dyDescent="0.2">
      <c r="A166" t="s">
        <v>44</v>
      </c>
      <c r="B166" t="s">
        <v>45</v>
      </c>
      <c r="C166" t="s">
        <v>117</v>
      </c>
      <c r="D166" t="s">
        <v>118</v>
      </c>
      <c r="E166" t="s">
        <v>131</v>
      </c>
    </row>
    <row r="167" spans="1:5" x14ac:dyDescent="0.2">
      <c r="A167" t="s">
        <v>44</v>
      </c>
      <c r="B167" t="s">
        <v>45</v>
      </c>
      <c r="C167" t="s">
        <v>117</v>
      </c>
      <c r="D167" t="s">
        <v>118</v>
      </c>
      <c r="E167" t="s">
        <v>142</v>
      </c>
    </row>
    <row r="168" spans="1:5" x14ac:dyDescent="0.2">
      <c r="A168" t="s">
        <v>44</v>
      </c>
      <c r="B168" t="s">
        <v>45</v>
      </c>
      <c r="C168" t="s">
        <v>117</v>
      </c>
      <c r="D168" t="s">
        <v>118</v>
      </c>
      <c r="E168" t="s">
        <v>144</v>
      </c>
    </row>
    <row r="169" spans="1:5" x14ac:dyDescent="0.2">
      <c r="A169" t="s">
        <v>44</v>
      </c>
      <c r="B169" t="s">
        <v>45</v>
      </c>
      <c r="C169" t="s">
        <v>117</v>
      </c>
      <c r="D169" t="s">
        <v>118</v>
      </c>
      <c r="E169" t="s">
        <v>152</v>
      </c>
    </row>
    <row r="170" spans="1:5" x14ac:dyDescent="0.2">
      <c r="A170" t="s">
        <v>44</v>
      </c>
      <c r="B170" t="s">
        <v>45</v>
      </c>
      <c r="C170" t="s">
        <v>117</v>
      </c>
      <c r="D170" t="s">
        <v>118</v>
      </c>
      <c r="E170" t="s">
        <v>202</v>
      </c>
    </row>
    <row r="171" spans="1:5" x14ac:dyDescent="0.2">
      <c r="A171" t="s">
        <v>44</v>
      </c>
      <c r="B171" t="s">
        <v>45</v>
      </c>
      <c r="C171" t="s">
        <v>117</v>
      </c>
      <c r="D171" t="s">
        <v>118</v>
      </c>
      <c r="E171" t="s">
        <v>204</v>
      </c>
    </row>
    <row r="172" spans="1:5" x14ac:dyDescent="0.2">
      <c r="A172" t="s">
        <v>44</v>
      </c>
      <c r="B172" t="s">
        <v>45</v>
      </c>
      <c r="C172" t="s">
        <v>117</v>
      </c>
      <c r="D172" t="s">
        <v>118</v>
      </c>
      <c r="E172" t="s">
        <v>212</v>
      </c>
    </row>
    <row r="173" spans="1:5" x14ac:dyDescent="0.2">
      <c r="A173" t="s">
        <v>44</v>
      </c>
      <c r="B173" t="s">
        <v>45</v>
      </c>
      <c r="C173" t="s">
        <v>117</v>
      </c>
      <c r="D173" t="s">
        <v>118</v>
      </c>
      <c r="E173" t="s">
        <v>307</v>
      </c>
    </row>
    <row r="174" spans="1:5" x14ac:dyDescent="0.2">
      <c r="A174" t="s">
        <v>32</v>
      </c>
      <c r="B174" t="s">
        <v>33</v>
      </c>
      <c r="C174" t="s">
        <v>117</v>
      </c>
      <c r="D174" t="s">
        <v>118</v>
      </c>
      <c r="E174" t="s">
        <v>332</v>
      </c>
    </row>
    <row r="175" spans="1:5" x14ac:dyDescent="0.2">
      <c r="A175" t="s">
        <v>44</v>
      </c>
      <c r="B175" t="s">
        <v>45</v>
      </c>
      <c r="C175" t="s">
        <v>117</v>
      </c>
      <c r="D175" t="s">
        <v>118</v>
      </c>
      <c r="E175" t="s">
        <v>333</v>
      </c>
    </row>
    <row r="176" spans="1:5" x14ac:dyDescent="0.2">
      <c r="A176" t="s">
        <v>44</v>
      </c>
      <c r="B176" t="s">
        <v>45</v>
      </c>
      <c r="C176" t="s">
        <v>117</v>
      </c>
      <c r="D176" t="s">
        <v>118</v>
      </c>
      <c r="E176" t="s">
        <v>374</v>
      </c>
    </row>
    <row r="177" spans="1:5" x14ac:dyDescent="0.2">
      <c r="A177" t="s">
        <v>44</v>
      </c>
      <c r="B177" t="s">
        <v>45</v>
      </c>
      <c r="C177" t="s">
        <v>117</v>
      </c>
      <c r="D177" t="s">
        <v>118</v>
      </c>
      <c r="E177" t="s">
        <v>383</v>
      </c>
    </row>
    <row r="178" spans="1:5" x14ac:dyDescent="0.2">
      <c r="A178" t="s">
        <v>44</v>
      </c>
      <c r="B178" t="s">
        <v>45</v>
      </c>
      <c r="C178" t="s">
        <v>117</v>
      </c>
      <c r="D178" t="s">
        <v>118</v>
      </c>
      <c r="E178" t="s">
        <v>393</v>
      </c>
    </row>
    <row r="179" spans="1:5" x14ac:dyDescent="0.2">
      <c r="A179" t="s">
        <v>44</v>
      </c>
      <c r="B179" t="s">
        <v>45</v>
      </c>
      <c r="C179" t="s">
        <v>117</v>
      </c>
      <c r="D179" t="s">
        <v>118</v>
      </c>
      <c r="E179" t="s">
        <v>394</v>
      </c>
    </row>
    <row r="180" spans="1:5" x14ac:dyDescent="0.2">
      <c r="A180" t="s">
        <v>44</v>
      </c>
      <c r="B180" t="s">
        <v>45</v>
      </c>
      <c r="C180" t="s">
        <v>117</v>
      </c>
      <c r="D180" t="s">
        <v>118</v>
      </c>
      <c r="E180" t="s">
        <v>395</v>
      </c>
    </row>
    <row r="181" spans="1:5" x14ac:dyDescent="0.2">
      <c r="A181" t="s">
        <v>44</v>
      </c>
      <c r="B181" t="s">
        <v>45</v>
      </c>
      <c r="C181" t="s">
        <v>117</v>
      </c>
      <c r="D181" t="s">
        <v>118</v>
      </c>
      <c r="E181" t="s">
        <v>396</v>
      </c>
    </row>
    <row r="182" spans="1:5" x14ac:dyDescent="0.2">
      <c r="A182" t="s">
        <v>44</v>
      </c>
      <c r="B182" t="s">
        <v>45</v>
      </c>
      <c r="C182" t="s">
        <v>117</v>
      </c>
      <c r="D182" t="s">
        <v>118</v>
      </c>
      <c r="E182" t="s">
        <v>399</v>
      </c>
    </row>
    <row r="183" spans="1:5" x14ac:dyDescent="0.2">
      <c r="A183" t="s">
        <v>44</v>
      </c>
      <c r="B183" t="s">
        <v>45</v>
      </c>
      <c r="C183" t="s">
        <v>117</v>
      </c>
      <c r="D183" t="s">
        <v>118</v>
      </c>
      <c r="E183" t="s">
        <v>400</v>
      </c>
    </row>
    <row r="184" spans="1:5" x14ac:dyDescent="0.2">
      <c r="A184" t="s">
        <v>44</v>
      </c>
      <c r="B184" t="s">
        <v>45</v>
      </c>
      <c r="C184" t="s">
        <v>117</v>
      </c>
      <c r="D184" t="s">
        <v>118</v>
      </c>
      <c r="E184" t="s">
        <v>401</v>
      </c>
    </row>
    <row r="185" spans="1:5" x14ac:dyDescent="0.2">
      <c r="A185" t="s">
        <v>44</v>
      </c>
      <c r="B185" t="s">
        <v>45</v>
      </c>
      <c r="C185" t="s">
        <v>117</v>
      </c>
      <c r="D185" t="s">
        <v>118</v>
      </c>
      <c r="E185" t="s">
        <v>402</v>
      </c>
    </row>
    <row r="186" spans="1:5" x14ac:dyDescent="0.2">
      <c r="A186" t="s">
        <v>44</v>
      </c>
      <c r="B186" t="s">
        <v>45</v>
      </c>
      <c r="C186" t="s">
        <v>117</v>
      </c>
      <c r="D186" t="s">
        <v>118</v>
      </c>
      <c r="E186" t="s">
        <v>403</v>
      </c>
    </row>
    <row r="187" spans="1:5" x14ac:dyDescent="0.2">
      <c r="A187" t="s">
        <v>44</v>
      </c>
      <c r="B187" t="s">
        <v>45</v>
      </c>
      <c r="C187" t="s">
        <v>117</v>
      </c>
      <c r="D187" t="s">
        <v>118</v>
      </c>
      <c r="E187" t="s">
        <v>407</v>
      </c>
    </row>
    <row r="188" spans="1:5" x14ac:dyDescent="0.2">
      <c r="A188" t="s">
        <v>44</v>
      </c>
      <c r="B188" t="s">
        <v>45</v>
      </c>
      <c r="C188" t="s">
        <v>117</v>
      </c>
      <c r="D188" t="s">
        <v>118</v>
      </c>
      <c r="E188" t="s">
        <v>430</v>
      </c>
    </row>
    <row r="189" spans="1:5" x14ac:dyDescent="0.2">
      <c r="A189" t="s">
        <v>44</v>
      </c>
      <c r="B189" t="s">
        <v>45</v>
      </c>
      <c r="C189" t="s">
        <v>117</v>
      </c>
      <c r="D189" t="s">
        <v>118</v>
      </c>
      <c r="E189" t="s">
        <v>456</v>
      </c>
    </row>
    <row r="190" spans="1:5" x14ac:dyDescent="0.2">
      <c r="A190" t="s">
        <v>44</v>
      </c>
      <c r="B190" t="s">
        <v>45</v>
      </c>
      <c r="C190" t="s">
        <v>117</v>
      </c>
      <c r="D190" t="s">
        <v>118</v>
      </c>
      <c r="E190" t="s">
        <v>461</v>
      </c>
    </row>
    <row r="191" spans="1:5" x14ac:dyDescent="0.2">
      <c r="A191" t="s">
        <v>44</v>
      </c>
      <c r="B191" t="s">
        <v>45</v>
      </c>
      <c r="C191" t="s">
        <v>117</v>
      </c>
      <c r="D191" t="s">
        <v>118</v>
      </c>
      <c r="E191" t="s">
        <v>467</v>
      </c>
    </row>
    <row r="192" spans="1:5" x14ac:dyDescent="0.2">
      <c r="A192" t="s">
        <v>32</v>
      </c>
      <c r="B192" t="s">
        <v>33</v>
      </c>
      <c r="C192" t="s">
        <v>117</v>
      </c>
      <c r="D192" t="s">
        <v>118</v>
      </c>
      <c r="E192" t="s">
        <v>469</v>
      </c>
    </row>
    <row r="193" spans="1:5" x14ac:dyDescent="0.2">
      <c r="A193" t="s">
        <v>44</v>
      </c>
      <c r="B193" t="s">
        <v>45</v>
      </c>
      <c r="C193" t="s">
        <v>117</v>
      </c>
      <c r="D193" t="s">
        <v>118</v>
      </c>
      <c r="E193" t="s">
        <v>476</v>
      </c>
    </row>
    <row r="194" spans="1:5" x14ac:dyDescent="0.2">
      <c r="A194" t="s">
        <v>44</v>
      </c>
      <c r="B194" t="s">
        <v>45</v>
      </c>
      <c r="C194" t="s">
        <v>117</v>
      </c>
      <c r="D194" t="s">
        <v>118</v>
      </c>
      <c r="E194" t="s">
        <v>477</v>
      </c>
    </row>
    <row r="195" spans="1:5" x14ac:dyDescent="0.2">
      <c r="A195" t="s">
        <v>44</v>
      </c>
      <c r="B195" t="s">
        <v>45</v>
      </c>
      <c r="C195" t="s">
        <v>117</v>
      </c>
      <c r="D195" t="s">
        <v>118</v>
      </c>
      <c r="E195" t="s">
        <v>478</v>
      </c>
    </row>
    <row r="196" spans="1:5" x14ac:dyDescent="0.2">
      <c r="A196" t="s">
        <v>44</v>
      </c>
      <c r="B196" t="s">
        <v>45</v>
      </c>
      <c r="C196" t="s">
        <v>117</v>
      </c>
      <c r="D196" t="s">
        <v>118</v>
      </c>
      <c r="E196" t="s">
        <v>479</v>
      </c>
    </row>
    <row r="197" spans="1:5" x14ac:dyDescent="0.2">
      <c r="A197" t="s">
        <v>32</v>
      </c>
      <c r="B197" t="s">
        <v>33</v>
      </c>
      <c r="C197" t="s">
        <v>117</v>
      </c>
      <c r="D197" t="s">
        <v>118</v>
      </c>
      <c r="E197" t="s">
        <v>482</v>
      </c>
    </row>
    <row r="198" spans="1:5" x14ac:dyDescent="0.2">
      <c r="A198" t="s">
        <v>44</v>
      </c>
      <c r="B198" t="s">
        <v>45</v>
      </c>
      <c r="C198" t="s">
        <v>117</v>
      </c>
      <c r="D198" t="s">
        <v>118</v>
      </c>
      <c r="E198" t="s">
        <v>484</v>
      </c>
    </row>
    <row r="199" spans="1:5" x14ac:dyDescent="0.2">
      <c r="A199" t="s">
        <v>44</v>
      </c>
      <c r="B199" t="s">
        <v>45</v>
      </c>
      <c r="C199" t="s">
        <v>117</v>
      </c>
      <c r="D199" t="s">
        <v>118</v>
      </c>
      <c r="E199" t="s">
        <v>521</v>
      </c>
    </row>
    <row r="200" spans="1:5" x14ac:dyDescent="0.2">
      <c r="A200" t="s">
        <v>44</v>
      </c>
      <c r="B200" t="s">
        <v>45</v>
      </c>
      <c r="C200" t="s">
        <v>117</v>
      </c>
      <c r="D200" t="s">
        <v>118</v>
      </c>
      <c r="E200" t="s">
        <v>524</v>
      </c>
    </row>
    <row r="201" spans="1:5" x14ac:dyDescent="0.2">
      <c r="A201" t="s">
        <v>44</v>
      </c>
      <c r="B201" t="s">
        <v>45</v>
      </c>
      <c r="C201" t="s">
        <v>117</v>
      </c>
      <c r="D201" t="s">
        <v>118</v>
      </c>
      <c r="E201" t="s">
        <v>533</v>
      </c>
    </row>
    <row r="202" spans="1:5" x14ac:dyDescent="0.2">
      <c r="A202" t="s">
        <v>44</v>
      </c>
      <c r="B202" t="s">
        <v>45</v>
      </c>
      <c r="C202" t="s">
        <v>117</v>
      </c>
      <c r="D202" t="s">
        <v>118</v>
      </c>
      <c r="E202" t="s">
        <v>597</v>
      </c>
    </row>
    <row r="203" spans="1:5" x14ac:dyDescent="0.2">
      <c r="A203" t="s">
        <v>44</v>
      </c>
      <c r="B203" t="s">
        <v>45</v>
      </c>
      <c r="C203" t="s">
        <v>117</v>
      </c>
      <c r="D203" t="s">
        <v>118</v>
      </c>
      <c r="E203" t="s">
        <v>598</v>
      </c>
    </row>
    <row r="204" spans="1:5" x14ac:dyDescent="0.2">
      <c r="A204" t="s">
        <v>44</v>
      </c>
      <c r="B204" t="s">
        <v>45</v>
      </c>
      <c r="C204" t="s">
        <v>117</v>
      </c>
      <c r="D204" t="s">
        <v>118</v>
      </c>
      <c r="E204" t="s">
        <v>599</v>
      </c>
    </row>
    <row r="205" spans="1:5" x14ac:dyDescent="0.2">
      <c r="A205" t="s">
        <v>44</v>
      </c>
      <c r="B205" t="s">
        <v>45</v>
      </c>
      <c r="C205" t="s">
        <v>117</v>
      </c>
      <c r="D205" t="s">
        <v>118</v>
      </c>
      <c r="E205" t="s">
        <v>600</v>
      </c>
    </row>
    <row r="206" spans="1:5" x14ac:dyDescent="0.2">
      <c r="A206" t="s">
        <v>44</v>
      </c>
      <c r="B206" t="s">
        <v>45</v>
      </c>
      <c r="C206" t="s">
        <v>117</v>
      </c>
      <c r="D206" t="s">
        <v>118</v>
      </c>
      <c r="E206" t="s">
        <v>601</v>
      </c>
    </row>
    <row r="207" spans="1:5" x14ac:dyDescent="0.2">
      <c r="A207" t="s">
        <v>44</v>
      </c>
      <c r="B207" t="s">
        <v>45</v>
      </c>
      <c r="C207" t="s">
        <v>117</v>
      </c>
      <c r="D207" t="s">
        <v>118</v>
      </c>
      <c r="E207" t="s">
        <v>602</v>
      </c>
    </row>
    <row r="208" spans="1:5" x14ac:dyDescent="0.2">
      <c r="A208" t="s">
        <v>44</v>
      </c>
      <c r="B208" t="s">
        <v>45</v>
      </c>
      <c r="C208" t="s">
        <v>117</v>
      </c>
      <c r="D208" t="s">
        <v>118</v>
      </c>
      <c r="E208" t="s">
        <v>603</v>
      </c>
    </row>
    <row r="209" spans="1:5" x14ac:dyDescent="0.2">
      <c r="A209" t="s">
        <v>44</v>
      </c>
      <c r="B209" t="s">
        <v>45</v>
      </c>
      <c r="C209" t="s">
        <v>117</v>
      </c>
      <c r="D209" t="s">
        <v>118</v>
      </c>
      <c r="E209" t="s">
        <v>604</v>
      </c>
    </row>
    <row r="210" spans="1:5" x14ac:dyDescent="0.2">
      <c r="A210" t="s">
        <v>44</v>
      </c>
      <c r="B210" t="s">
        <v>45</v>
      </c>
      <c r="C210" t="s">
        <v>117</v>
      </c>
      <c r="D210" t="s">
        <v>118</v>
      </c>
      <c r="E210" t="s">
        <v>605</v>
      </c>
    </row>
    <row r="211" spans="1:5" x14ac:dyDescent="0.2">
      <c r="A211" t="s">
        <v>44</v>
      </c>
      <c r="B211" t="s">
        <v>45</v>
      </c>
      <c r="C211" t="s">
        <v>117</v>
      </c>
      <c r="D211" t="s">
        <v>118</v>
      </c>
      <c r="E211" t="s">
        <v>606</v>
      </c>
    </row>
    <row r="212" spans="1:5" x14ac:dyDescent="0.2">
      <c r="A212" t="s">
        <v>44</v>
      </c>
      <c r="B212" t="s">
        <v>45</v>
      </c>
      <c r="C212" t="s">
        <v>117</v>
      </c>
      <c r="D212" t="s">
        <v>118</v>
      </c>
      <c r="E212" t="s">
        <v>607</v>
      </c>
    </row>
    <row r="213" spans="1:5" x14ac:dyDescent="0.2">
      <c r="A213" t="s">
        <v>44</v>
      </c>
      <c r="B213" t="s">
        <v>45</v>
      </c>
      <c r="C213" t="s">
        <v>117</v>
      </c>
      <c r="D213" t="s">
        <v>118</v>
      </c>
      <c r="E213" t="s">
        <v>608</v>
      </c>
    </row>
    <row r="214" spans="1:5" x14ac:dyDescent="0.2">
      <c r="A214" t="s">
        <v>44</v>
      </c>
      <c r="B214" t="s">
        <v>45</v>
      </c>
      <c r="C214" t="s">
        <v>117</v>
      </c>
      <c r="D214" t="s">
        <v>118</v>
      </c>
      <c r="E214" t="s">
        <v>609</v>
      </c>
    </row>
    <row r="215" spans="1:5" x14ac:dyDescent="0.2">
      <c r="A215" t="s">
        <v>44</v>
      </c>
      <c r="B215" t="s">
        <v>45</v>
      </c>
      <c r="C215" t="s">
        <v>117</v>
      </c>
      <c r="D215" t="s">
        <v>118</v>
      </c>
      <c r="E215" t="s">
        <v>610</v>
      </c>
    </row>
    <row r="216" spans="1:5" x14ac:dyDescent="0.2">
      <c r="A216" t="s">
        <v>44</v>
      </c>
      <c r="B216" t="s">
        <v>45</v>
      </c>
      <c r="C216" t="s">
        <v>117</v>
      </c>
      <c r="D216" t="s">
        <v>118</v>
      </c>
      <c r="E216" t="s">
        <v>611</v>
      </c>
    </row>
    <row r="217" spans="1:5" x14ac:dyDescent="0.2">
      <c r="A217" t="s">
        <v>44</v>
      </c>
      <c r="B217" t="s">
        <v>45</v>
      </c>
      <c r="C217" t="s">
        <v>117</v>
      </c>
      <c r="D217" t="s">
        <v>118</v>
      </c>
      <c r="E217" t="s">
        <v>612</v>
      </c>
    </row>
    <row r="218" spans="1:5" x14ac:dyDescent="0.2">
      <c r="A218" t="s">
        <v>44</v>
      </c>
      <c r="B218" t="s">
        <v>45</v>
      </c>
      <c r="C218" t="s">
        <v>117</v>
      </c>
      <c r="D218" t="s">
        <v>118</v>
      </c>
      <c r="E218" t="s">
        <v>613</v>
      </c>
    </row>
    <row r="219" spans="1:5" x14ac:dyDescent="0.2">
      <c r="A219" t="s">
        <v>44</v>
      </c>
      <c r="B219" t="s">
        <v>45</v>
      </c>
      <c r="C219" t="s">
        <v>117</v>
      </c>
      <c r="D219" t="s">
        <v>118</v>
      </c>
      <c r="E219" t="s">
        <v>614</v>
      </c>
    </row>
    <row r="220" spans="1:5" x14ac:dyDescent="0.2">
      <c r="A220" t="s">
        <v>44</v>
      </c>
      <c r="B220" t="s">
        <v>45</v>
      </c>
      <c r="C220" t="s">
        <v>117</v>
      </c>
      <c r="D220" t="s">
        <v>118</v>
      </c>
      <c r="E220" t="s">
        <v>615</v>
      </c>
    </row>
    <row r="221" spans="1:5" x14ac:dyDescent="0.2">
      <c r="A221" t="s">
        <v>44</v>
      </c>
      <c r="B221" t="s">
        <v>45</v>
      </c>
      <c r="C221" t="s">
        <v>117</v>
      </c>
      <c r="D221" t="s">
        <v>118</v>
      </c>
      <c r="E221" t="s">
        <v>616</v>
      </c>
    </row>
    <row r="222" spans="1:5" x14ac:dyDescent="0.2">
      <c r="A222" t="s">
        <v>44</v>
      </c>
      <c r="B222" t="s">
        <v>45</v>
      </c>
      <c r="C222" t="s">
        <v>117</v>
      </c>
      <c r="D222" t="s">
        <v>118</v>
      </c>
      <c r="E222" t="s">
        <v>617</v>
      </c>
    </row>
    <row r="223" spans="1:5" x14ac:dyDescent="0.2">
      <c r="A223" t="s">
        <v>44</v>
      </c>
      <c r="B223" t="s">
        <v>45</v>
      </c>
      <c r="C223" t="s">
        <v>117</v>
      </c>
      <c r="D223" t="s">
        <v>118</v>
      </c>
      <c r="E223" t="s">
        <v>618</v>
      </c>
    </row>
    <row r="224" spans="1:5" x14ac:dyDescent="0.2">
      <c r="A224" t="s">
        <v>44</v>
      </c>
      <c r="B224" t="s">
        <v>45</v>
      </c>
      <c r="C224" t="s">
        <v>117</v>
      </c>
      <c r="D224" t="s">
        <v>118</v>
      </c>
      <c r="E224" t="s">
        <v>619</v>
      </c>
    </row>
    <row r="225" spans="1:5" x14ac:dyDescent="0.2">
      <c r="A225" t="s">
        <v>44</v>
      </c>
      <c r="B225" t="s">
        <v>45</v>
      </c>
      <c r="C225" t="s">
        <v>117</v>
      </c>
      <c r="D225" t="s">
        <v>118</v>
      </c>
      <c r="E225" t="s">
        <v>620</v>
      </c>
    </row>
    <row r="226" spans="1:5" x14ac:dyDescent="0.2">
      <c r="A226" t="s">
        <v>44</v>
      </c>
      <c r="B226" t="s">
        <v>45</v>
      </c>
      <c r="C226" t="s">
        <v>117</v>
      </c>
      <c r="D226" t="s">
        <v>118</v>
      </c>
      <c r="E226" t="s">
        <v>621</v>
      </c>
    </row>
    <row r="227" spans="1:5" x14ac:dyDescent="0.2">
      <c r="A227" t="s">
        <v>44</v>
      </c>
      <c r="B227" t="s">
        <v>45</v>
      </c>
      <c r="C227" t="s">
        <v>117</v>
      </c>
      <c r="D227" t="s">
        <v>118</v>
      </c>
      <c r="E227" t="s">
        <v>622</v>
      </c>
    </row>
    <row r="228" spans="1:5" x14ac:dyDescent="0.2">
      <c r="A228" t="s">
        <v>44</v>
      </c>
      <c r="B228" t="s">
        <v>45</v>
      </c>
      <c r="C228" t="s">
        <v>117</v>
      </c>
      <c r="D228" t="s">
        <v>118</v>
      </c>
      <c r="E228" t="s">
        <v>623</v>
      </c>
    </row>
    <row r="229" spans="1:5" x14ac:dyDescent="0.2">
      <c r="A229" t="s">
        <v>44</v>
      </c>
      <c r="B229" t="s">
        <v>45</v>
      </c>
      <c r="C229" t="s">
        <v>117</v>
      </c>
      <c r="D229" t="s">
        <v>118</v>
      </c>
      <c r="E229" t="s">
        <v>624</v>
      </c>
    </row>
    <row r="230" spans="1:5" x14ac:dyDescent="0.2">
      <c r="A230" t="s">
        <v>44</v>
      </c>
      <c r="B230" t="s">
        <v>45</v>
      </c>
      <c r="C230" t="s">
        <v>117</v>
      </c>
      <c r="D230" t="s">
        <v>118</v>
      </c>
      <c r="E230" t="s">
        <v>625</v>
      </c>
    </row>
    <row r="231" spans="1:5" x14ac:dyDescent="0.2">
      <c r="A231" t="s">
        <v>44</v>
      </c>
      <c r="B231" t="s">
        <v>45</v>
      </c>
      <c r="C231" t="s">
        <v>117</v>
      </c>
      <c r="D231" t="s">
        <v>118</v>
      </c>
      <c r="E231" t="s">
        <v>626</v>
      </c>
    </row>
    <row r="232" spans="1:5" x14ac:dyDescent="0.2">
      <c r="A232" t="s">
        <v>44</v>
      </c>
      <c r="B232" t="s">
        <v>45</v>
      </c>
      <c r="C232" t="s">
        <v>117</v>
      </c>
      <c r="D232" t="s">
        <v>118</v>
      </c>
      <c r="E232" t="s">
        <v>627</v>
      </c>
    </row>
    <row r="233" spans="1:5" x14ac:dyDescent="0.2">
      <c r="A233" t="s">
        <v>44</v>
      </c>
      <c r="B233" t="s">
        <v>45</v>
      </c>
      <c r="C233" t="s">
        <v>117</v>
      </c>
      <c r="D233" t="s">
        <v>118</v>
      </c>
      <c r="E233" t="s">
        <v>628</v>
      </c>
    </row>
    <row r="234" spans="1:5" x14ac:dyDescent="0.2">
      <c r="A234" t="s">
        <v>44</v>
      </c>
      <c r="B234" t="s">
        <v>45</v>
      </c>
      <c r="C234" t="s">
        <v>117</v>
      </c>
      <c r="D234" t="s">
        <v>118</v>
      </c>
      <c r="E234" t="s">
        <v>629</v>
      </c>
    </row>
    <row r="235" spans="1:5" x14ac:dyDescent="0.2">
      <c r="A235" t="s">
        <v>44</v>
      </c>
      <c r="B235" t="s">
        <v>45</v>
      </c>
      <c r="C235" t="s">
        <v>117</v>
      </c>
      <c r="D235" t="s">
        <v>118</v>
      </c>
      <c r="E235" t="s">
        <v>630</v>
      </c>
    </row>
    <row r="236" spans="1:5" x14ac:dyDescent="0.2">
      <c r="A236" t="s">
        <v>44</v>
      </c>
      <c r="B236" t="s">
        <v>45</v>
      </c>
      <c r="C236" t="s">
        <v>117</v>
      </c>
      <c r="D236" t="s">
        <v>118</v>
      </c>
      <c r="E236" t="s">
        <v>631</v>
      </c>
    </row>
    <row r="237" spans="1:5" x14ac:dyDescent="0.2">
      <c r="A237" t="s">
        <v>44</v>
      </c>
      <c r="B237" t="s">
        <v>45</v>
      </c>
      <c r="C237" t="s">
        <v>117</v>
      </c>
      <c r="D237" t="s">
        <v>118</v>
      </c>
      <c r="E237" t="s">
        <v>632</v>
      </c>
    </row>
    <row r="238" spans="1:5" x14ac:dyDescent="0.2">
      <c r="A238" t="s">
        <v>44</v>
      </c>
      <c r="B238" t="s">
        <v>45</v>
      </c>
      <c r="C238" t="s">
        <v>117</v>
      </c>
      <c r="D238" t="s">
        <v>118</v>
      </c>
      <c r="E238" t="s">
        <v>633</v>
      </c>
    </row>
    <row r="239" spans="1:5" x14ac:dyDescent="0.2">
      <c r="A239" t="s">
        <v>44</v>
      </c>
      <c r="B239" t="s">
        <v>45</v>
      </c>
      <c r="C239" t="s">
        <v>117</v>
      </c>
      <c r="D239" t="s">
        <v>118</v>
      </c>
      <c r="E239" t="s">
        <v>634</v>
      </c>
    </row>
    <row r="240" spans="1:5" x14ac:dyDescent="0.2">
      <c r="A240" t="s">
        <v>44</v>
      </c>
      <c r="B240" t="s">
        <v>45</v>
      </c>
      <c r="C240" t="s">
        <v>117</v>
      </c>
      <c r="D240" t="s">
        <v>118</v>
      </c>
      <c r="E240" t="s">
        <v>635</v>
      </c>
    </row>
    <row r="241" spans="1:5" x14ac:dyDescent="0.2">
      <c r="A241" t="s">
        <v>44</v>
      </c>
      <c r="B241" t="s">
        <v>45</v>
      </c>
      <c r="C241" t="s">
        <v>117</v>
      </c>
      <c r="D241" t="s">
        <v>118</v>
      </c>
      <c r="E241" t="s">
        <v>636</v>
      </c>
    </row>
    <row r="242" spans="1:5" x14ac:dyDescent="0.2">
      <c r="A242" t="s">
        <v>44</v>
      </c>
      <c r="B242" t="s">
        <v>45</v>
      </c>
      <c r="C242" t="s">
        <v>117</v>
      </c>
      <c r="D242" t="s">
        <v>118</v>
      </c>
      <c r="E242" t="s">
        <v>637</v>
      </c>
    </row>
    <row r="243" spans="1:5" x14ac:dyDescent="0.2">
      <c r="A243" t="s">
        <v>44</v>
      </c>
      <c r="B243" t="s">
        <v>45</v>
      </c>
      <c r="C243" t="s">
        <v>117</v>
      </c>
      <c r="D243" t="s">
        <v>118</v>
      </c>
      <c r="E243" t="s">
        <v>638</v>
      </c>
    </row>
    <row r="244" spans="1:5" x14ac:dyDescent="0.2">
      <c r="A244" t="s">
        <v>44</v>
      </c>
      <c r="B244" t="s">
        <v>45</v>
      </c>
      <c r="C244" t="s">
        <v>117</v>
      </c>
      <c r="D244" t="s">
        <v>118</v>
      </c>
      <c r="E244" t="s">
        <v>639</v>
      </c>
    </row>
    <row r="245" spans="1:5" x14ac:dyDescent="0.2">
      <c r="A245" t="s">
        <v>44</v>
      </c>
      <c r="B245" t="s">
        <v>45</v>
      </c>
      <c r="C245" t="s">
        <v>117</v>
      </c>
      <c r="D245" t="s">
        <v>118</v>
      </c>
      <c r="E245" t="s">
        <v>640</v>
      </c>
    </row>
    <row r="246" spans="1:5" x14ac:dyDescent="0.2">
      <c r="A246" t="s">
        <v>44</v>
      </c>
      <c r="B246" t="s">
        <v>45</v>
      </c>
      <c r="C246" t="s">
        <v>117</v>
      </c>
      <c r="D246" t="s">
        <v>118</v>
      </c>
      <c r="E246" t="s">
        <v>641</v>
      </c>
    </row>
    <row r="247" spans="1:5" x14ac:dyDescent="0.2">
      <c r="A247" t="s">
        <v>44</v>
      </c>
      <c r="B247" t="s">
        <v>45</v>
      </c>
      <c r="C247" t="s">
        <v>117</v>
      </c>
      <c r="D247" t="s">
        <v>118</v>
      </c>
      <c r="E247" t="s">
        <v>642</v>
      </c>
    </row>
    <row r="248" spans="1:5" x14ac:dyDescent="0.2">
      <c r="A248" t="s">
        <v>44</v>
      </c>
      <c r="B248" t="s">
        <v>45</v>
      </c>
      <c r="C248" t="s">
        <v>117</v>
      </c>
      <c r="D248" t="s">
        <v>118</v>
      </c>
      <c r="E248" t="s">
        <v>643</v>
      </c>
    </row>
    <row r="249" spans="1:5" x14ac:dyDescent="0.2">
      <c r="A249" t="s">
        <v>44</v>
      </c>
      <c r="B249" t="s">
        <v>45</v>
      </c>
      <c r="C249" t="s">
        <v>117</v>
      </c>
      <c r="D249" t="s">
        <v>118</v>
      </c>
      <c r="E249" t="s">
        <v>644</v>
      </c>
    </row>
    <row r="250" spans="1:5" x14ac:dyDescent="0.2">
      <c r="A250" t="s">
        <v>44</v>
      </c>
      <c r="B250" t="s">
        <v>45</v>
      </c>
      <c r="C250" t="s">
        <v>117</v>
      </c>
      <c r="D250" t="s">
        <v>118</v>
      </c>
      <c r="E250" t="s">
        <v>645</v>
      </c>
    </row>
    <row r="251" spans="1:5" x14ac:dyDescent="0.2">
      <c r="A251" t="s">
        <v>44</v>
      </c>
      <c r="B251" t="s">
        <v>45</v>
      </c>
      <c r="C251" t="s">
        <v>117</v>
      </c>
      <c r="D251" t="s">
        <v>118</v>
      </c>
      <c r="E251" t="s">
        <v>646</v>
      </c>
    </row>
    <row r="252" spans="1:5" x14ac:dyDescent="0.2">
      <c r="A252" t="s">
        <v>44</v>
      </c>
      <c r="B252" t="s">
        <v>45</v>
      </c>
      <c r="C252" t="s">
        <v>117</v>
      </c>
      <c r="D252" t="s">
        <v>118</v>
      </c>
      <c r="E252" t="s">
        <v>647</v>
      </c>
    </row>
    <row r="253" spans="1:5" x14ac:dyDescent="0.2">
      <c r="A253" t="s">
        <v>44</v>
      </c>
      <c r="B253" t="s">
        <v>45</v>
      </c>
      <c r="C253" t="s">
        <v>117</v>
      </c>
      <c r="D253" t="s">
        <v>118</v>
      </c>
      <c r="E253" t="s">
        <v>648</v>
      </c>
    </row>
    <row r="254" spans="1:5" x14ac:dyDescent="0.2">
      <c r="A254" t="s">
        <v>44</v>
      </c>
      <c r="B254" t="s">
        <v>45</v>
      </c>
      <c r="C254" t="s">
        <v>117</v>
      </c>
      <c r="D254" t="s">
        <v>118</v>
      </c>
      <c r="E254" t="s">
        <v>649</v>
      </c>
    </row>
    <row r="255" spans="1:5" x14ac:dyDescent="0.2">
      <c r="A255" t="s">
        <v>44</v>
      </c>
      <c r="B255" t="s">
        <v>45</v>
      </c>
      <c r="C255" t="s">
        <v>117</v>
      </c>
      <c r="D255" t="s">
        <v>118</v>
      </c>
      <c r="E255" t="s">
        <v>650</v>
      </c>
    </row>
    <row r="256" spans="1:5" x14ac:dyDescent="0.2">
      <c r="A256" t="s">
        <v>44</v>
      </c>
      <c r="B256" t="s">
        <v>45</v>
      </c>
      <c r="C256" t="s">
        <v>117</v>
      </c>
      <c r="D256" t="s">
        <v>118</v>
      </c>
      <c r="E256" t="s">
        <v>651</v>
      </c>
    </row>
    <row r="257" spans="1:5" x14ac:dyDescent="0.2">
      <c r="A257" t="s">
        <v>44</v>
      </c>
      <c r="B257" t="s">
        <v>45</v>
      </c>
      <c r="C257" t="s">
        <v>117</v>
      </c>
      <c r="D257" t="s">
        <v>118</v>
      </c>
      <c r="E257" t="s">
        <v>652</v>
      </c>
    </row>
    <row r="258" spans="1:5" x14ac:dyDescent="0.2">
      <c r="A258" t="s">
        <v>44</v>
      </c>
      <c r="B258" t="s">
        <v>45</v>
      </c>
      <c r="C258" t="s">
        <v>117</v>
      </c>
      <c r="D258" t="s">
        <v>118</v>
      </c>
      <c r="E258" t="s">
        <v>653</v>
      </c>
    </row>
    <row r="259" spans="1:5" x14ac:dyDescent="0.2">
      <c r="A259" t="s">
        <v>44</v>
      </c>
      <c r="B259" t="s">
        <v>45</v>
      </c>
      <c r="C259" t="s">
        <v>117</v>
      </c>
      <c r="D259" t="s">
        <v>118</v>
      </c>
      <c r="E259" t="s">
        <v>654</v>
      </c>
    </row>
    <row r="260" spans="1:5" x14ac:dyDescent="0.2">
      <c r="A260" t="s">
        <v>44</v>
      </c>
      <c r="B260" t="s">
        <v>45</v>
      </c>
      <c r="C260" t="s">
        <v>117</v>
      </c>
      <c r="D260" t="s">
        <v>118</v>
      </c>
      <c r="E260" t="s">
        <v>655</v>
      </c>
    </row>
    <row r="261" spans="1:5" x14ac:dyDescent="0.2">
      <c r="A261" t="s">
        <v>44</v>
      </c>
      <c r="B261" t="s">
        <v>45</v>
      </c>
      <c r="C261" t="s">
        <v>117</v>
      </c>
      <c r="D261" t="s">
        <v>118</v>
      </c>
      <c r="E261" t="s">
        <v>656</v>
      </c>
    </row>
    <row r="262" spans="1:5" x14ac:dyDescent="0.2">
      <c r="A262" t="s">
        <v>44</v>
      </c>
      <c r="B262" t="s">
        <v>45</v>
      </c>
      <c r="C262" t="s">
        <v>117</v>
      </c>
      <c r="D262" t="s">
        <v>118</v>
      </c>
      <c r="E262" t="s">
        <v>657</v>
      </c>
    </row>
    <row r="263" spans="1:5" x14ac:dyDescent="0.2">
      <c r="A263" t="s">
        <v>44</v>
      </c>
      <c r="B263" t="s">
        <v>45</v>
      </c>
      <c r="C263" t="s">
        <v>117</v>
      </c>
      <c r="D263" t="s">
        <v>118</v>
      </c>
      <c r="E263" t="s">
        <v>658</v>
      </c>
    </row>
    <row r="264" spans="1:5" x14ac:dyDescent="0.2">
      <c r="A264" t="s">
        <v>44</v>
      </c>
      <c r="B264" t="s">
        <v>45</v>
      </c>
      <c r="C264" t="s">
        <v>117</v>
      </c>
      <c r="D264" t="s">
        <v>118</v>
      </c>
      <c r="E264" t="s">
        <v>659</v>
      </c>
    </row>
    <row r="265" spans="1:5" x14ac:dyDescent="0.2">
      <c r="A265" t="s">
        <v>44</v>
      </c>
      <c r="B265" t="s">
        <v>45</v>
      </c>
      <c r="C265" t="s">
        <v>117</v>
      </c>
      <c r="D265" t="s">
        <v>118</v>
      </c>
      <c r="E265" t="s">
        <v>660</v>
      </c>
    </row>
    <row r="266" spans="1:5" x14ac:dyDescent="0.2">
      <c r="A266" t="s">
        <v>44</v>
      </c>
      <c r="B266" t="s">
        <v>45</v>
      </c>
      <c r="C266" t="s">
        <v>117</v>
      </c>
      <c r="D266" t="s">
        <v>118</v>
      </c>
      <c r="E266" t="s">
        <v>661</v>
      </c>
    </row>
    <row r="267" spans="1:5" x14ac:dyDescent="0.2">
      <c r="A267" t="s">
        <v>44</v>
      </c>
      <c r="B267" t="s">
        <v>45</v>
      </c>
      <c r="C267" t="s">
        <v>117</v>
      </c>
      <c r="D267" t="s">
        <v>118</v>
      </c>
      <c r="E267" t="s">
        <v>662</v>
      </c>
    </row>
    <row r="268" spans="1:5" x14ac:dyDescent="0.2">
      <c r="A268" t="s">
        <v>44</v>
      </c>
      <c r="B268" t="s">
        <v>45</v>
      </c>
      <c r="C268" t="s">
        <v>117</v>
      </c>
      <c r="D268" t="s">
        <v>118</v>
      </c>
      <c r="E268" t="s">
        <v>663</v>
      </c>
    </row>
    <row r="269" spans="1:5" x14ac:dyDescent="0.2">
      <c r="A269" t="s">
        <v>44</v>
      </c>
      <c r="B269" t="s">
        <v>45</v>
      </c>
      <c r="C269" t="s">
        <v>117</v>
      </c>
      <c r="D269" t="s">
        <v>118</v>
      </c>
      <c r="E269" t="s">
        <v>665</v>
      </c>
    </row>
    <row r="270" spans="1:5" x14ac:dyDescent="0.2">
      <c r="A270" t="s">
        <v>44</v>
      </c>
      <c r="B270" t="s">
        <v>45</v>
      </c>
      <c r="C270" t="s">
        <v>117</v>
      </c>
      <c r="D270" t="s">
        <v>118</v>
      </c>
      <c r="E270" t="s">
        <v>666</v>
      </c>
    </row>
    <row r="271" spans="1:5" x14ac:dyDescent="0.2">
      <c r="A271" t="s">
        <v>44</v>
      </c>
      <c r="B271" t="s">
        <v>45</v>
      </c>
      <c r="C271" t="s">
        <v>117</v>
      </c>
      <c r="D271" t="s">
        <v>118</v>
      </c>
      <c r="E271" t="s">
        <v>667</v>
      </c>
    </row>
    <row r="272" spans="1:5" x14ac:dyDescent="0.2">
      <c r="A272" t="s">
        <v>44</v>
      </c>
      <c r="B272" t="s">
        <v>45</v>
      </c>
      <c r="C272" t="s">
        <v>117</v>
      </c>
      <c r="D272" t="s">
        <v>118</v>
      </c>
      <c r="E272" t="s">
        <v>668</v>
      </c>
    </row>
    <row r="273" spans="1:5" x14ac:dyDescent="0.2">
      <c r="A273" t="s">
        <v>44</v>
      </c>
      <c r="B273" t="s">
        <v>45</v>
      </c>
      <c r="C273" t="s">
        <v>117</v>
      </c>
      <c r="D273" t="s">
        <v>118</v>
      </c>
      <c r="E273" t="s">
        <v>669</v>
      </c>
    </row>
    <row r="274" spans="1:5" x14ac:dyDescent="0.2">
      <c r="A274" t="s">
        <v>44</v>
      </c>
      <c r="B274" t="s">
        <v>45</v>
      </c>
      <c r="C274" t="s">
        <v>117</v>
      </c>
      <c r="D274" t="s">
        <v>118</v>
      </c>
      <c r="E274" t="s">
        <v>670</v>
      </c>
    </row>
    <row r="275" spans="1:5" x14ac:dyDescent="0.2">
      <c r="A275" t="s">
        <v>44</v>
      </c>
      <c r="B275" t="s">
        <v>45</v>
      </c>
      <c r="C275" t="s">
        <v>117</v>
      </c>
      <c r="D275" t="s">
        <v>118</v>
      </c>
      <c r="E275" t="s">
        <v>671</v>
      </c>
    </row>
    <row r="276" spans="1:5" x14ac:dyDescent="0.2">
      <c r="A276" t="s">
        <v>44</v>
      </c>
      <c r="B276" t="s">
        <v>45</v>
      </c>
      <c r="C276" t="s">
        <v>117</v>
      </c>
      <c r="D276" t="s">
        <v>118</v>
      </c>
      <c r="E276" t="s">
        <v>672</v>
      </c>
    </row>
    <row r="277" spans="1:5" x14ac:dyDescent="0.2">
      <c r="A277" t="s">
        <v>44</v>
      </c>
      <c r="B277" t="s">
        <v>45</v>
      </c>
      <c r="C277" t="s">
        <v>117</v>
      </c>
      <c r="D277" t="s">
        <v>118</v>
      </c>
      <c r="E277" t="s">
        <v>673</v>
      </c>
    </row>
    <row r="278" spans="1:5" x14ac:dyDescent="0.2">
      <c r="A278" t="s">
        <v>44</v>
      </c>
      <c r="B278" t="s">
        <v>45</v>
      </c>
      <c r="C278" t="s">
        <v>117</v>
      </c>
      <c r="D278" t="s">
        <v>118</v>
      </c>
      <c r="E278" t="s">
        <v>674</v>
      </c>
    </row>
    <row r="279" spans="1:5" x14ac:dyDescent="0.2">
      <c r="A279" t="s">
        <v>44</v>
      </c>
      <c r="B279" t="s">
        <v>45</v>
      </c>
      <c r="C279" t="s">
        <v>117</v>
      </c>
      <c r="D279" t="s">
        <v>118</v>
      </c>
      <c r="E279" t="s">
        <v>675</v>
      </c>
    </row>
    <row r="280" spans="1:5" x14ac:dyDescent="0.2">
      <c r="A280" t="s">
        <v>44</v>
      </c>
      <c r="B280" t="s">
        <v>45</v>
      </c>
      <c r="C280" t="s">
        <v>117</v>
      </c>
      <c r="D280" t="s">
        <v>118</v>
      </c>
      <c r="E280" t="s">
        <v>676</v>
      </c>
    </row>
    <row r="281" spans="1:5" x14ac:dyDescent="0.2">
      <c r="A281" t="s">
        <v>44</v>
      </c>
      <c r="B281" t="s">
        <v>45</v>
      </c>
      <c r="C281" t="s">
        <v>117</v>
      </c>
      <c r="D281" t="s">
        <v>118</v>
      </c>
      <c r="E281" t="s">
        <v>677</v>
      </c>
    </row>
    <row r="282" spans="1:5" x14ac:dyDescent="0.2">
      <c r="A282" t="s">
        <v>44</v>
      </c>
      <c r="B282" t="s">
        <v>45</v>
      </c>
      <c r="C282" t="s">
        <v>117</v>
      </c>
      <c r="D282" t="s">
        <v>118</v>
      </c>
      <c r="E282" t="s">
        <v>678</v>
      </c>
    </row>
    <row r="283" spans="1:5" x14ac:dyDescent="0.2">
      <c r="A283" t="s">
        <v>44</v>
      </c>
      <c r="B283" t="s">
        <v>45</v>
      </c>
      <c r="C283" t="s">
        <v>117</v>
      </c>
      <c r="D283" t="s">
        <v>118</v>
      </c>
      <c r="E283" t="s">
        <v>679</v>
      </c>
    </row>
    <row r="284" spans="1:5" x14ac:dyDescent="0.2">
      <c r="A284" t="s">
        <v>44</v>
      </c>
      <c r="B284" t="s">
        <v>45</v>
      </c>
      <c r="C284" t="s">
        <v>117</v>
      </c>
      <c r="D284" t="s">
        <v>118</v>
      </c>
      <c r="E284" t="s">
        <v>680</v>
      </c>
    </row>
    <row r="285" spans="1:5" x14ac:dyDescent="0.2">
      <c r="A285" t="s">
        <v>44</v>
      </c>
      <c r="B285" t="s">
        <v>45</v>
      </c>
      <c r="C285" t="s">
        <v>117</v>
      </c>
      <c r="D285" t="s">
        <v>118</v>
      </c>
      <c r="E285" t="s">
        <v>681</v>
      </c>
    </row>
    <row r="286" spans="1:5" x14ac:dyDescent="0.2">
      <c r="A286" t="s">
        <v>44</v>
      </c>
      <c r="B286" t="s">
        <v>45</v>
      </c>
      <c r="C286" t="s">
        <v>117</v>
      </c>
      <c r="D286" t="s">
        <v>118</v>
      </c>
      <c r="E286" t="s">
        <v>682</v>
      </c>
    </row>
    <row r="287" spans="1:5" x14ac:dyDescent="0.2">
      <c r="A287" t="s">
        <v>44</v>
      </c>
      <c r="B287" t="s">
        <v>45</v>
      </c>
      <c r="C287" t="s">
        <v>117</v>
      </c>
      <c r="D287" t="s">
        <v>118</v>
      </c>
      <c r="E287" t="s">
        <v>683</v>
      </c>
    </row>
    <row r="288" spans="1:5" x14ac:dyDescent="0.2">
      <c r="A288" t="s">
        <v>44</v>
      </c>
      <c r="B288" t="s">
        <v>45</v>
      </c>
      <c r="C288" t="s">
        <v>117</v>
      </c>
      <c r="D288" t="s">
        <v>118</v>
      </c>
      <c r="E288" t="s">
        <v>684</v>
      </c>
    </row>
    <row r="289" spans="1:5" x14ac:dyDescent="0.2">
      <c r="A289" t="s">
        <v>44</v>
      </c>
      <c r="B289" t="s">
        <v>45</v>
      </c>
      <c r="C289" t="s">
        <v>117</v>
      </c>
      <c r="D289" t="s">
        <v>118</v>
      </c>
      <c r="E289" t="s">
        <v>685</v>
      </c>
    </row>
    <row r="290" spans="1:5" x14ac:dyDescent="0.2">
      <c r="A290" t="s">
        <v>44</v>
      </c>
      <c r="B290" t="s">
        <v>45</v>
      </c>
      <c r="C290" t="s">
        <v>117</v>
      </c>
      <c r="D290" t="s">
        <v>118</v>
      </c>
      <c r="E290" t="s">
        <v>686</v>
      </c>
    </row>
    <row r="291" spans="1:5" x14ac:dyDescent="0.2">
      <c r="A291" t="s">
        <v>44</v>
      </c>
      <c r="B291" t="s">
        <v>45</v>
      </c>
      <c r="C291" t="s">
        <v>117</v>
      </c>
      <c r="D291" t="s">
        <v>118</v>
      </c>
      <c r="E291" t="s">
        <v>687</v>
      </c>
    </row>
    <row r="292" spans="1:5" x14ac:dyDescent="0.2">
      <c r="A292" t="s">
        <v>44</v>
      </c>
      <c r="B292" t="s">
        <v>45</v>
      </c>
      <c r="C292" t="s">
        <v>117</v>
      </c>
      <c r="D292" t="s">
        <v>118</v>
      </c>
      <c r="E292" t="s">
        <v>688</v>
      </c>
    </row>
    <row r="293" spans="1:5" x14ac:dyDescent="0.2">
      <c r="A293" t="s">
        <v>44</v>
      </c>
      <c r="B293" t="s">
        <v>45</v>
      </c>
      <c r="C293" t="s">
        <v>117</v>
      </c>
      <c r="D293" t="s">
        <v>118</v>
      </c>
      <c r="E293" t="s">
        <v>689</v>
      </c>
    </row>
    <row r="294" spans="1:5" x14ac:dyDescent="0.2">
      <c r="A294" t="s">
        <v>44</v>
      </c>
      <c r="B294" t="s">
        <v>45</v>
      </c>
      <c r="C294" t="s">
        <v>117</v>
      </c>
      <c r="D294" t="s">
        <v>118</v>
      </c>
      <c r="E294" t="s">
        <v>690</v>
      </c>
    </row>
    <row r="295" spans="1:5" x14ac:dyDescent="0.2">
      <c r="A295" t="s">
        <v>44</v>
      </c>
      <c r="B295" t="s">
        <v>45</v>
      </c>
      <c r="C295" t="s">
        <v>117</v>
      </c>
      <c r="D295" t="s">
        <v>118</v>
      </c>
      <c r="E295" t="s">
        <v>691</v>
      </c>
    </row>
    <row r="296" spans="1:5" x14ac:dyDescent="0.2">
      <c r="A296" t="s">
        <v>44</v>
      </c>
      <c r="B296" t="s">
        <v>45</v>
      </c>
      <c r="C296" t="s">
        <v>117</v>
      </c>
      <c r="D296" t="s">
        <v>118</v>
      </c>
      <c r="E296" t="s">
        <v>692</v>
      </c>
    </row>
    <row r="297" spans="1:5" x14ac:dyDescent="0.2">
      <c r="A297" t="s">
        <v>44</v>
      </c>
      <c r="B297" t="s">
        <v>45</v>
      </c>
      <c r="C297" t="s">
        <v>117</v>
      </c>
      <c r="D297" t="s">
        <v>118</v>
      </c>
      <c r="E297" t="s">
        <v>693</v>
      </c>
    </row>
    <row r="298" spans="1:5" x14ac:dyDescent="0.2">
      <c r="A298" t="s">
        <v>44</v>
      </c>
      <c r="B298" t="s">
        <v>45</v>
      </c>
      <c r="C298" t="s">
        <v>117</v>
      </c>
      <c r="D298" t="s">
        <v>118</v>
      </c>
      <c r="E298" t="s">
        <v>694</v>
      </c>
    </row>
    <row r="299" spans="1:5" x14ac:dyDescent="0.2">
      <c r="A299" t="s">
        <v>44</v>
      </c>
      <c r="B299" t="s">
        <v>45</v>
      </c>
      <c r="C299" t="s">
        <v>117</v>
      </c>
      <c r="D299" t="s">
        <v>118</v>
      </c>
      <c r="E299" t="s">
        <v>695</v>
      </c>
    </row>
    <row r="300" spans="1:5" x14ac:dyDescent="0.2">
      <c r="A300" t="s">
        <v>44</v>
      </c>
      <c r="B300" t="s">
        <v>45</v>
      </c>
      <c r="C300" t="s">
        <v>117</v>
      </c>
      <c r="D300" t="s">
        <v>118</v>
      </c>
      <c r="E300" t="s">
        <v>696</v>
      </c>
    </row>
    <row r="301" spans="1:5" x14ac:dyDescent="0.2">
      <c r="A301" t="s">
        <v>44</v>
      </c>
      <c r="B301" t="s">
        <v>45</v>
      </c>
      <c r="C301" t="s">
        <v>117</v>
      </c>
      <c r="D301" t="s">
        <v>118</v>
      </c>
      <c r="E301" t="s">
        <v>697</v>
      </c>
    </row>
    <row r="302" spans="1:5" x14ac:dyDescent="0.2">
      <c r="A302" t="s">
        <v>44</v>
      </c>
      <c r="B302" t="s">
        <v>45</v>
      </c>
      <c r="C302" t="s">
        <v>117</v>
      </c>
      <c r="D302" t="s">
        <v>118</v>
      </c>
      <c r="E302" t="s">
        <v>698</v>
      </c>
    </row>
    <row r="303" spans="1:5" x14ac:dyDescent="0.2">
      <c r="A303" t="s">
        <v>44</v>
      </c>
      <c r="B303" t="s">
        <v>45</v>
      </c>
      <c r="C303" t="s">
        <v>117</v>
      </c>
      <c r="D303" t="s">
        <v>118</v>
      </c>
      <c r="E303" t="s">
        <v>699</v>
      </c>
    </row>
    <row r="304" spans="1:5" x14ac:dyDescent="0.2">
      <c r="A304" t="s">
        <v>44</v>
      </c>
      <c r="B304" t="s">
        <v>45</v>
      </c>
      <c r="C304" t="s">
        <v>117</v>
      </c>
      <c r="D304" t="s">
        <v>118</v>
      </c>
      <c r="E304" t="s">
        <v>700</v>
      </c>
    </row>
    <row r="305" spans="1:5" x14ac:dyDescent="0.2">
      <c r="A305" t="s">
        <v>44</v>
      </c>
      <c r="B305" t="s">
        <v>45</v>
      </c>
      <c r="C305" t="s">
        <v>117</v>
      </c>
      <c r="D305" t="s">
        <v>118</v>
      </c>
      <c r="E305" t="s">
        <v>701</v>
      </c>
    </row>
    <row r="306" spans="1:5" x14ac:dyDescent="0.2">
      <c r="A306" t="s">
        <v>44</v>
      </c>
      <c r="B306" t="s">
        <v>45</v>
      </c>
      <c r="C306" t="s">
        <v>117</v>
      </c>
      <c r="D306" t="s">
        <v>118</v>
      </c>
      <c r="E306" t="s">
        <v>702</v>
      </c>
    </row>
    <row r="307" spans="1:5" x14ac:dyDescent="0.2">
      <c r="A307" t="s">
        <v>44</v>
      </c>
      <c r="B307" t="s">
        <v>45</v>
      </c>
      <c r="C307" t="s">
        <v>117</v>
      </c>
      <c r="D307" t="s">
        <v>118</v>
      </c>
      <c r="E307" t="s">
        <v>703</v>
      </c>
    </row>
    <row r="308" spans="1:5" x14ac:dyDescent="0.2">
      <c r="A308" t="s">
        <v>44</v>
      </c>
      <c r="B308" t="s">
        <v>45</v>
      </c>
      <c r="C308" t="s">
        <v>117</v>
      </c>
      <c r="D308" t="s">
        <v>118</v>
      </c>
      <c r="E308" t="s">
        <v>704</v>
      </c>
    </row>
    <row r="309" spans="1:5" x14ac:dyDescent="0.2">
      <c r="A309" t="s">
        <v>44</v>
      </c>
      <c r="B309" t="s">
        <v>45</v>
      </c>
      <c r="C309" t="s">
        <v>117</v>
      </c>
      <c r="D309" t="s">
        <v>118</v>
      </c>
      <c r="E309" t="s">
        <v>705</v>
      </c>
    </row>
    <row r="310" spans="1:5" x14ac:dyDescent="0.2">
      <c r="A310" t="s">
        <v>44</v>
      </c>
      <c r="B310" t="s">
        <v>45</v>
      </c>
      <c r="C310" t="s">
        <v>117</v>
      </c>
      <c r="D310" t="s">
        <v>118</v>
      </c>
      <c r="E310" t="s">
        <v>706</v>
      </c>
    </row>
    <row r="311" spans="1:5" x14ac:dyDescent="0.2">
      <c r="A311" t="s">
        <v>44</v>
      </c>
      <c r="B311" t="s">
        <v>45</v>
      </c>
      <c r="C311" t="s">
        <v>117</v>
      </c>
      <c r="D311" t="s">
        <v>118</v>
      </c>
      <c r="E311" t="s">
        <v>707</v>
      </c>
    </row>
    <row r="312" spans="1:5" x14ac:dyDescent="0.2">
      <c r="A312" t="s">
        <v>44</v>
      </c>
      <c r="B312" t="s">
        <v>45</v>
      </c>
      <c r="C312" t="s">
        <v>117</v>
      </c>
      <c r="D312" t="s">
        <v>118</v>
      </c>
      <c r="E312" t="s">
        <v>708</v>
      </c>
    </row>
    <row r="313" spans="1:5" x14ac:dyDescent="0.2">
      <c r="A313" t="s">
        <v>44</v>
      </c>
      <c r="B313" t="s">
        <v>45</v>
      </c>
      <c r="C313" t="s">
        <v>117</v>
      </c>
      <c r="D313" t="s">
        <v>118</v>
      </c>
      <c r="E313" t="s">
        <v>709</v>
      </c>
    </row>
    <row r="314" spans="1:5" x14ac:dyDescent="0.2">
      <c r="A314" t="s">
        <v>44</v>
      </c>
      <c r="B314" t="s">
        <v>45</v>
      </c>
      <c r="C314" t="s">
        <v>117</v>
      </c>
      <c r="D314" t="s">
        <v>118</v>
      </c>
      <c r="E314" t="s">
        <v>710</v>
      </c>
    </row>
    <row r="315" spans="1:5" x14ac:dyDescent="0.2">
      <c r="A315" t="s">
        <v>44</v>
      </c>
      <c r="B315" t="s">
        <v>45</v>
      </c>
      <c r="C315" t="s">
        <v>117</v>
      </c>
      <c r="D315" t="s">
        <v>118</v>
      </c>
      <c r="E315" t="s">
        <v>712</v>
      </c>
    </row>
    <row r="316" spans="1:5" x14ac:dyDescent="0.2">
      <c r="A316" t="s">
        <v>44</v>
      </c>
      <c r="B316" t="s">
        <v>45</v>
      </c>
      <c r="C316" t="s">
        <v>117</v>
      </c>
      <c r="D316" t="s">
        <v>118</v>
      </c>
      <c r="E316" t="s">
        <v>713</v>
      </c>
    </row>
    <row r="317" spans="1:5" x14ac:dyDescent="0.2">
      <c r="A317" t="s">
        <v>93</v>
      </c>
      <c r="B317" t="s">
        <v>94</v>
      </c>
      <c r="C317" t="s">
        <v>117</v>
      </c>
      <c r="D317" t="s">
        <v>118</v>
      </c>
      <c r="E317" t="s">
        <v>714</v>
      </c>
    </row>
    <row r="318" spans="1:5" x14ac:dyDescent="0.2">
      <c r="A318" t="s">
        <v>93</v>
      </c>
      <c r="B318" t="s">
        <v>94</v>
      </c>
      <c r="C318" t="s">
        <v>117</v>
      </c>
      <c r="D318" t="s">
        <v>118</v>
      </c>
      <c r="E318" t="s">
        <v>715</v>
      </c>
    </row>
    <row r="319" spans="1:5" x14ac:dyDescent="0.2">
      <c r="A319" t="s">
        <v>44</v>
      </c>
      <c r="B319" t="s">
        <v>45</v>
      </c>
      <c r="C319" t="s">
        <v>117</v>
      </c>
      <c r="D319" t="s">
        <v>118</v>
      </c>
      <c r="E319" t="s">
        <v>716</v>
      </c>
    </row>
    <row r="320" spans="1:5" x14ac:dyDescent="0.2">
      <c r="A320" t="s">
        <v>44</v>
      </c>
      <c r="B320" t="s">
        <v>45</v>
      </c>
      <c r="C320" t="s">
        <v>117</v>
      </c>
      <c r="D320" t="s">
        <v>118</v>
      </c>
      <c r="E320" t="s">
        <v>717</v>
      </c>
    </row>
    <row r="321" spans="1:5" x14ac:dyDescent="0.2">
      <c r="A321" t="s">
        <v>44</v>
      </c>
      <c r="B321" t="s">
        <v>45</v>
      </c>
      <c r="C321" t="s">
        <v>117</v>
      </c>
      <c r="D321" t="s">
        <v>118</v>
      </c>
      <c r="E321" t="s">
        <v>718</v>
      </c>
    </row>
    <row r="322" spans="1:5" x14ac:dyDescent="0.2">
      <c r="A322" t="s">
        <v>44</v>
      </c>
      <c r="B322" t="s">
        <v>45</v>
      </c>
      <c r="C322" t="s">
        <v>117</v>
      </c>
      <c r="D322" t="s">
        <v>118</v>
      </c>
      <c r="E322" t="s">
        <v>719</v>
      </c>
    </row>
    <row r="323" spans="1:5" x14ac:dyDescent="0.2">
      <c r="A323" t="s">
        <v>44</v>
      </c>
      <c r="B323" t="s">
        <v>45</v>
      </c>
      <c r="C323" t="s">
        <v>117</v>
      </c>
      <c r="D323" t="s">
        <v>118</v>
      </c>
      <c r="E323" t="s">
        <v>720</v>
      </c>
    </row>
    <row r="324" spans="1:5" x14ac:dyDescent="0.2">
      <c r="A324" t="s">
        <v>44</v>
      </c>
      <c r="B324" t="s">
        <v>45</v>
      </c>
      <c r="C324" t="s">
        <v>117</v>
      </c>
      <c r="D324" t="s">
        <v>118</v>
      </c>
      <c r="E324" t="s">
        <v>721</v>
      </c>
    </row>
    <row r="325" spans="1:5" x14ac:dyDescent="0.2">
      <c r="A325" t="s">
        <v>44</v>
      </c>
      <c r="B325" t="s">
        <v>45</v>
      </c>
      <c r="C325" t="s">
        <v>117</v>
      </c>
      <c r="D325" t="s">
        <v>118</v>
      </c>
      <c r="E325" t="s">
        <v>722</v>
      </c>
    </row>
    <row r="326" spans="1:5" x14ac:dyDescent="0.2">
      <c r="A326" t="s">
        <v>44</v>
      </c>
      <c r="B326" t="s">
        <v>45</v>
      </c>
      <c r="C326" t="s">
        <v>117</v>
      </c>
      <c r="D326" t="s">
        <v>118</v>
      </c>
      <c r="E326" t="s">
        <v>723</v>
      </c>
    </row>
    <row r="327" spans="1:5" x14ac:dyDescent="0.2">
      <c r="A327" t="s">
        <v>44</v>
      </c>
      <c r="B327" t="s">
        <v>45</v>
      </c>
      <c r="C327" t="s">
        <v>117</v>
      </c>
      <c r="D327" t="s">
        <v>118</v>
      </c>
      <c r="E327" t="s">
        <v>724</v>
      </c>
    </row>
    <row r="328" spans="1:5" x14ac:dyDescent="0.2">
      <c r="A328" t="s">
        <v>44</v>
      </c>
      <c r="B328" t="s">
        <v>45</v>
      </c>
      <c r="C328" t="s">
        <v>117</v>
      </c>
      <c r="D328" t="s">
        <v>118</v>
      </c>
      <c r="E328" t="s">
        <v>725</v>
      </c>
    </row>
    <row r="329" spans="1:5" x14ac:dyDescent="0.2">
      <c r="A329" t="s">
        <v>44</v>
      </c>
      <c r="B329" t="s">
        <v>45</v>
      </c>
      <c r="C329" t="s">
        <v>117</v>
      </c>
      <c r="D329" t="s">
        <v>118</v>
      </c>
      <c r="E329" t="s">
        <v>726</v>
      </c>
    </row>
    <row r="330" spans="1:5" x14ac:dyDescent="0.2">
      <c r="A330" t="s">
        <v>44</v>
      </c>
      <c r="B330" t="s">
        <v>45</v>
      </c>
      <c r="C330" t="s">
        <v>117</v>
      </c>
      <c r="D330" t="s">
        <v>118</v>
      </c>
      <c r="E330" t="s">
        <v>727</v>
      </c>
    </row>
    <row r="331" spans="1:5" x14ac:dyDescent="0.2">
      <c r="A331" t="s">
        <v>44</v>
      </c>
      <c r="B331" t="s">
        <v>45</v>
      </c>
      <c r="C331" t="s">
        <v>117</v>
      </c>
      <c r="D331" t="s">
        <v>118</v>
      </c>
      <c r="E331" t="s">
        <v>728</v>
      </c>
    </row>
    <row r="332" spans="1:5" x14ac:dyDescent="0.2">
      <c r="A332" t="s">
        <v>44</v>
      </c>
      <c r="B332" t="s">
        <v>45</v>
      </c>
      <c r="C332" t="s">
        <v>117</v>
      </c>
      <c r="D332" t="s">
        <v>118</v>
      </c>
      <c r="E332" t="s">
        <v>729</v>
      </c>
    </row>
    <row r="333" spans="1:5" x14ac:dyDescent="0.2">
      <c r="A333" t="s">
        <v>44</v>
      </c>
      <c r="B333" t="s">
        <v>45</v>
      </c>
      <c r="C333" t="s">
        <v>117</v>
      </c>
      <c r="D333" t="s">
        <v>118</v>
      </c>
      <c r="E333" t="s">
        <v>730</v>
      </c>
    </row>
    <row r="334" spans="1:5" x14ac:dyDescent="0.2">
      <c r="A334" t="s">
        <v>44</v>
      </c>
      <c r="B334" t="s">
        <v>45</v>
      </c>
      <c r="C334" t="s">
        <v>117</v>
      </c>
      <c r="D334" t="s">
        <v>118</v>
      </c>
      <c r="E334" t="s">
        <v>731</v>
      </c>
    </row>
    <row r="335" spans="1:5" x14ac:dyDescent="0.2">
      <c r="A335" t="s">
        <v>44</v>
      </c>
      <c r="B335" t="s">
        <v>45</v>
      </c>
      <c r="C335" t="s">
        <v>117</v>
      </c>
      <c r="D335" t="s">
        <v>118</v>
      </c>
      <c r="E335" t="s">
        <v>733</v>
      </c>
    </row>
    <row r="336" spans="1:5" x14ac:dyDescent="0.2">
      <c r="A336" t="s">
        <v>44</v>
      </c>
      <c r="B336" t="s">
        <v>45</v>
      </c>
      <c r="C336" t="s">
        <v>117</v>
      </c>
      <c r="D336" t="s">
        <v>118</v>
      </c>
      <c r="E336" t="s">
        <v>734</v>
      </c>
    </row>
    <row r="337" spans="1:5" x14ac:dyDescent="0.2">
      <c r="A337" t="s">
        <v>44</v>
      </c>
      <c r="B337" t="s">
        <v>45</v>
      </c>
      <c r="C337" t="s">
        <v>117</v>
      </c>
      <c r="D337" t="s">
        <v>118</v>
      </c>
      <c r="E337" t="s">
        <v>735</v>
      </c>
    </row>
    <row r="338" spans="1:5" x14ac:dyDescent="0.2">
      <c r="A338" t="s">
        <v>44</v>
      </c>
      <c r="B338" t="s">
        <v>45</v>
      </c>
      <c r="C338" t="s">
        <v>117</v>
      </c>
      <c r="D338" t="s">
        <v>118</v>
      </c>
      <c r="E338" t="s">
        <v>736</v>
      </c>
    </row>
    <row r="339" spans="1:5" x14ac:dyDescent="0.2">
      <c r="A339" t="s">
        <v>44</v>
      </c>
      <c r="B339" t="s">
        <v>45</v>
      </c>
      <c r="C339" t="s">
        <v>117</v>
      </c>
      <c r="D339" t="s">
        <v>118</v>
      </c>
      <c r="E339" t="s">
        <v>737</v>
      </c>
    </row>
    <row r="340" spans="1:5" x14ac:dyDescent="0.2">
      <c r="A340" t="s">
        <v>93</v>
      </c>
      <c r="B340" t="s">
        <v>94</v>
      </c>
      <c r="C340" t="s">
        <v>95</v>
      </c>
      <c r="D340" t="s">
        <v>96</v>
      </c>
      <c r="E340" t="s">
        <v>97</v>
      </c>
    </row>
    <row r="341" spans="1:5" x14ac:dyDescent="0.2">
      <c r="A341" t="s">
        <v>93</v>
      </c>
      <c r="B341" t="s">
        <v>94</v>
      </c>
      <c r="C341" t="s">
        <v>95</v>
      </c>
      <c r="D341" t="s">
        <v>96</v>
      </c>
      <c r="E341" t="s">
        <v>116</v>
      </c>
    </row>
    <row r="342" spans="1:5" x14ac:dyDescent="0.2">
      <c r="A342" t="s">
        <v>93</v>
      </c>
      <c r="B342" t="s">
        <v>94</v>
      </c>
      <c r="C342" t="s">
        <v>95</v>
      </c>
      <c r="D342" t="s">
        <v>96</v>
      </c>
      <c r="E342" t="s">
        <v>141</v>
      </c>
    </row>
    <row r="343" spans="1:5" x14ac:dyDescent="0.2">
      <c r="A343" t="s">
        <v>93</v>
      </c>
      <c r="B343" t="s">
        <v>94</v>
      </c>
      <c r="C343" t="s">
        <v>95</v>
      </c>
      <c r="D343" t="s">
        <v>96</v>
      </c>
      <c r="E343" t="s">
        <v>193</v>
      </c>
    </row>
    <row r="344" spans="1:5" x14ac:dyDescent="0.2">
      <c r="A344" t="s">
        <v>93</v>
      </c>
      <c r="B344" t="s">
        <v>94</v>
      </c>
      <c r="C344" t="s">
        <v>95</v>
      </c>
      <c r="D344" t="s">
        <v>96</v>
      </c>
      <c r="E344" t="s">
        <v>194</v>
      </c>
    </row>
    <row r="345" spans="1:5" x14ac:dyDescent="0.2">
      <c r="A345" t="s">
        <v>93</v>
      </c>
      <c r="B345" t="s">
        <v>94</v>
      </c>
      <c r="C345" t="s">
        <v>95</v>
      </c>
      <c r="D345" t="s">
        <v>96</v>
      </c>
      <c r="E345" t="s">
        <v>203</v>
      </c>
    </row>
    <row r="346" spans="1:5" x14ac:dyDescent="0.2">
      <c r="A346" t="s">
        <v>44</v>
      </c>
      <c r="B346" t="s">
        <v>45</v>
      </c>
      <c r="C346" t="s">
        <v>95</v>
      </c>
      <c r="D346" t="s">
        <v>96</v>
      </c>
      <c r="E346" t="s">
        <v>205</v>
      </c>
    </row>
    <row r="347" spans="1:5" x14ac:dyDescent="0.2">
      <c r="A347" t="s">
        <v>93</v>
      </c>
      <c r="B347" t="s">
        <v>94</v>
      </c>
      <c r="C347" t="s">
        <v>95</v>
      </c>
      <c r="D347" t="s">
        <v>96</v>
      </c>
      <c r="E347" t="s">
        <v>206</v>
      </c>
    </row>
    <row r="348" spans="1:5" x14ac:dyDescent="0.2">
      <c r="A348" t="s">
        <v>93</v>
      </c>
      <c r="B348" t="s">
        <v>94</v>
      </c>
      <c r="C348" t="s">
        <v>95</v>
      </c>
      <c r="D348" t="s">
        <v>96</v>
      </c>
      <c r="E348" t="s">
        <v>209</v>
      </c>
    </row>
    <row r="349" spans="1:5" x14ac:dyDescent="0.2">
      <c r="A349" t="s">
        <v>93</v>
      </c>
      <c r="B349" t="s">
        <v>94</v>
      </c>
      <c r="C349" t="s">
        <v>95</v>
      </c>
      <c r="D349" t="s">
        <v>96</v>
      </c>
      <c r="E349" t="s">
        <v>210</v>
      </c>
    </row>
    <row r="350" spans="1:5" x14ac:dyDescent="0.2">
      <c r="A350" t="s">
        <v>93</v>
      </c>
      <c r="B350" t="s">
        <v>94</v>
      </c>
      <c r="C350" t="s">
        <v>95</v>
      </c>
      <c r="D350" t="s">
        <v>96</v>
      </c>
      <c r="E350" t="s">
        <v>211</v>
      </c>
    </row>
    <row r="351" spans="1:5" x14ac:dyDescent="0.2">
      <c r="A351" t="s">
        <v>93</v>
      </c>
      <c r="B351" t="s">
        <v>94</v>
      </c>
      <c r="C351" t="s">
        <v>95</v>
      </c>
      <c r="D351" t="s">
        <v>96</v>
      </c>
      <c r="E351" t="s">
        <v>218</v>
      </c>
    </row>
    <row r="352" spans="1:5" x14ac:dyDescent="0.2">
      <c r="A352" t="s">
        <v>93</v>
      </c>
      <c r="B352" t="s">
        <v>94</v>
      </c>
      <c r="C352" t="s">
        <v>95</v>
      </c>
      <c r="D352" t="s">
        <v>96</v>
      </c>
      <c r="E352" t="s">
        <v>219</v>
      </c>
    </row>
    <row r="353" spans="1:5" x14ac:dyDescent="0.2">
      <c r="A353" t="s">
        <v>44</v>
      </c>
      <c r="B353" t="s">
        <v>45</v>
      </c>
      <c r="C353" t="s">
        <v>95</v>
      </c>
      <c r="D353" t="s">
        <v>96</v>
      </c>
      <c r="E353" t="s">
        <v>227</v>
      </c>
    </row>
    <row r="354" spans="1:5" x14ac:dyDescent="0.2">
      <c r="A354" t="s">
        <v>93</v>
      </c>
      <c r="B354" t="s">
        <v>94</v>
      </c>
      <c r="C354" t="s">
        <v>95</v>
      </c>
      <c r="D354" t="s">
        <v>96</v>
      </c>
      <c r="E354" t="s">
        <v>231</v>
      </c>
    </row>
    <row r="355" spans="1:5" x14ac:dyDescent="0.2">
      <c r="A355" t="s">
        <v>32</v>
      </c>
      <c r="B355" t="s">
        <v>33</v>
      </c>
      <c r="C355" t="s">
        <v>95</v>
      </c>
      <c r="D355" t="s">
        <v>96</v>
      </c>
      <c r="E355" t="s">
        <v>233</v>
      </c>
    </row>
    <row r="356" spans="1:5" x14ac:dyDescent="0.2">
      <c r="A356" t="s">
        <v>32</v>
      </c>
      <c r="B356" t="s">
        <v>33</v>
      </c>
      <c r="C356" t="s">
        <v>95</v>
      </c>
      <c r="D356" t="s">
        <v>96</v>
      </c>
      <c r="E356" t="s">
        <v>236</v>
      </c>
    </row>
    <row r="357" spans="1:5" x14ac:dyDescent="0.2">
      <c r="A357" t="s">
        <v>93</v>
      </c>
      <c r="B357" t="s">
        <v>94</v>
      </c>
      <c r="C357" t="s">
        <v>95</v>
      </c>
      <c r="D357" t="s">
        <v>96</v>
      </c>
      <c r="E357" t="s">
        <v>306</v>
      </c>
    </row>
    <row r="358" spans="1:5" x14ac:dyDescent="0.2">
      <c r="A358" t="s">
        <v>93</v>
      </c>
      <c r="B358" t="s">
        <v>94</v>
      </c>
      <c r="C358" t="s">
        <v>95</v>
      </c>
      <c r="D358" t="s">
        <v>96</v>
      </c>
      <c r="E358" t="s">
        <v>311</v>
      </c>
    </row>
    <row r="359" spans="1:5" x14ac:dyDescent="0.2">
      <c r="A359" t="s">
        <v>93</v>
      </c>
      <c r="B359" t="s">
        <v>94</v>
      </c>
      <c r="C359" t="s">
        <v>95</v>
      </c>
      <c r="D359" t="s">
        <v>96</v>
      </c>
      <c r="E359" t="s">
        <v>312</v>
      </c>
    </row>
    <row r="360" spans="1:5" x14ac:dyDescent="0.2">
      <c r="A360" t="s">
        <v>93</v>
      </c>
      <c r="B360" t="s">
        <v>94</v>
      </c>
      <c r="C360" t="s">
        <v>95</v>
      </c>
      <c r="D360" t="s">
        <v>96</v>
      </c>
      <c r="E360" t="s">
        <v>319</v>
      </c>
    </row>
    <row r="361" spans="1:5" x14ac:dyDescent="0.2">
      <c r="A361" t="s">
        <v>93</v>
      </c>
      <c r="B361" t="s">
        <v>94</v>
      </c>
      <c r="C361" t="s">
        <v>95</v>
      </c>
      <c r="D361" t="s">
        <v>96</v>
      </c>
      <c r="E361" t="s">
        <v>323</v>
      </c>
    </row>
    <row r="362" spans="1:5" x14ac:dyDescent="0.2">
      <c r="A362" t="s">
        <v>93</v>
      </c>
      <c r="B362" t="s">
        <v>94</v>
      </c>
      <c r="C362" t="s">
        <v>95</v>
      </c>
      <c r="D362" t="s">
        <v>96</v>
      </c>
      <c r="E362" t="s">
        <v>345</v>
      </c>
    </row>
    <row r="363" spans="1:5" x14ac:dyDescent="0.2">
      <c r="A363" t="s">
        <v>93</v>
      </c>
      <c r="B363" t="s">
        <v>94</v>
      </c>
      <c r="C363" t="s">
        <v>95</v>
      </c>
      <c r="D363" t="s">
        <v>96</v>
      </c>
      <c r="E363" t="s">
        <v>346</v>
      </c>
    </row>
    <row r="364" spans="1:5" x14ac:dyDescent="0.2">
      <c r="A364" t="s">
        <v>93</v>
      </c>
      <c r="B364" t="s">
        <v>94</v>
      </c>
      <c r="C364" t="s">
        <v>95</v>
      </c>
      <c r="D364" t="s">
        <v>96</v>
      </c>
      <c r="E364" t="s">
        <v>353</v>
      </c>
    </row>
    <row r="365" spans="1:5" x14ac:dyDescent="0.2">
      <c r="A365" t="s">
        <v>93</v>
      </c>
      <c r="B365" t="s">
        <v>94</v>
      </c>
      <c r="C365" t="s">
        <v>95</v>
      </c>
      <c r="D365" t="s">
        <v>96</v>
      </c>
      <c r="E365" t="s">
        <v>375</v>
      </c>
    </row>
    <row r="366" spans="1:5" x14ac:dyDescent="0.2">
      <c r="A366" t="s">
        <v>93</v>
      </c>
      <c r="B366" t="s">
        <v>94</v>
      </c>
      <c r="C366" t="s">
        <v>95</v>
      </c>
      <c r="D366" t="s">
        <v>96</v>
      </c>
      <c r="E366" t="s">
        <v>424</v>
      </c>
    </row>
    <row r="367" spans="1:5" x14ac:dyDescent="0.2">
      <c r="A367" t="s">
        <v>93</v>
      </c>
      <c r="B367" t="s">
        <v>94</v>
      </c>
      <c r="C367" t="s">
        <v>95</v>
      </c>
      <c r="D367" t="s">
        <v>96</v>
      </c>
      <c r="E367" t="s">
        <v>427</v>
      </c>
    </row>
    <row r="368" spans="1:5" x14ac:dyDescent="0.2">
      <c r="A368" t="s">
        <v>93</v>
      </c>
      <c r="B368" t="s">
        <v>94</v>
      </c>
      <c r="C368" t="s">
        <v>95</v>
      </c>
      <c r="D368" t="s">
        <v>96</v>
      </c>
      <c r="E368" t="s">
        <v>490</v>
      </c>
    </row>
    <row r="369" spans="1:5" x14ac:dyDescent="0.2">
      <c r="A369" t="s">
        <v>93</v>
      </c>
      <c r="B369" t="s">
        <v>94</v>
      </c>
      <c r="C369" t="s">
        <v>95</v>
      </c>
      <c r="D369" t="s">
        <v>96</v>
      </c>
      <c r="E369" t="s">
        <v>491</v>
      </c>
    </row>
    <row r="370" spans="1:5" x14ac:dyDescent="0.2">
      <c r="A370" t="s">
        <v>93</v>
      </c>
      <c r="B370" t="s">
        <v>94</v>
      </c>
      <c r="C370" t="s">
        <v>95</v>
      </c>
      <c r="D370" t="s">
        <v>96</v>
      </c>
      <c r="E370" t="s">
        <v>518</v>
      </c>
    </row>
    <row r="371" spans="1:5" x14ac:dyDescent="0.2">
      <c r="A371" t="s">
        <v>93</v>
      </c>
      <c r="B371" t="s">
        <v>94</v>
      </c>
      <c r="C371" t="s">
        <v>95</v>
      </c>
      <c r="D371" t="s">
        <v>96</v>
      </c>
      <c r="E371" t="s">
        <v>562</v>
      </c>
    </row>
    <row r="372" spans="1:5" x14ac:dyDescent="0.2">
      <c r="A372" t="s">
        <v>93</v>
      </c>
      <c r="B372" t="s">
        <v>94</v>
      </c>
      <c r="C372" t="s">
        <v>95</v>
      </c>
      <c r="D372" t="s">
        <v>96</v>
      </c>
      <c r="E372" t="s">
        <v>575</v>
      </c>
    </row>
    <row r="373" spans="1:5" x14ac:dyDescent="0.2">
      <c r="A373" t="s">
        <v>93</v>
      </c>
      <c r="B373" t="s">
        <v>94</v>
      </c>
      <c r="C373" t="s">
        <v>95</v>
      </c>
      <c r="D373" t="s">
        <v>96</v>
      </c>
      <c r="E373" t="s">
        <v>577</v>
      </c>
    </row>
    <row r="374" spans="1:5" x14ac:dyDescent="0.2">
      <c r="A374" t="s">
        <v>111</v>
      </c>
      <c r="B374" t="s">
        <v>112</v>
      </c>
      <c r="C374" t="s">
        <v>348</v>
      </c>
      <c r="D374" t="s">
        <v>349</v>
      </c>
      <c r="E374" t="s">
        <v>350</v>
      </c>
    </row>
    <row r="375" spans="1:5" x14ac:dyDescent="0.2">
      <c r="A375" t="s">
        <v>111</v>
      </c>
      <c r="B375" t="s">
        <v>112</v>
      </c>
      <c r="C375" t="s">
        <v>348</v>
      </c>
      <c r="D375" t="s">
        <v>349</v>
      </c>
      <c r="E375" t="s">
        <v>428</v>
      </c>
    </row>
    <row r="376" spans="1:5" x14ac:dyDescent="0.2">
      <c r="A376" t="s">
        <v>32</v>
      </c>
      <c r="B376" t="s">
        <v>33</v>
      </c>
      <c r="C376" t="s">
        <v>594</v>
      </c>
      <c r="D376" t="s">
        <v>595</v>
      </c>
      <c r="E376" t="s">
        <v>596</v>
      </c>
    </row>
    <row r="377" spans="1:5" x14ac:dyDescent="0.2">
      <c r="A377" t="s">
        <v>32</v>
      </c>
      <c r="B377" t="s">
        <v>33</v>
      </c>
      <c r="C377" t="s">
        <v>132</v>
      </c>
      <c r="D377" t="s">
        <v>133</v>
      </c>
      <c r="E377" t="s">
        <v>134</v>
      </c>
    </row>
    <row r="378" spans="1:5" x14ac:dyDescent="0.2">
      <c r="A378" t="s">
        <v>32</v>
      </c>
      <c r="B378" t="s">
        <v>33</v>
      </c>
      <c r="C378" t="s">
        <v>132</v>
      </c>
      <c r="D378" t="s">
        <v>133</v>
      </c>
      <c r="E378" t="s">
        <v>180</v>
      </c>
    </row>
    <row r="379" spans="1:5" x14ac:dyDescent="0.2">
      <c r="A379" t="s">
        <v>32</v>
      </c>
      <c r="B379" t="s">
        <v>33</v>
      </c>
      <c r="C379" t="s">
        <v>132</v>
      </c>
      <c r="D379" t="s">
        <v>133</v>
      </c>
      <c r="E379" t="s">
        <v>314</v>
      </c>
    </row>
    <row r="380" spans="1:5" x14ac:dyDescent="0.2">
      <c r="A380" t="s">
        <v>32</v>
      </c>
      <c r="B380" t="s">
        <v>33</v>
      </c>
      <c r="C380" t="s">
        <v>132</v>
      </c>
      <c r="D380" t="s">
        <v>133</v>
      </c>
      <c r="E380" t="s">
        <v>433</v>
      </c>
    </row>
    <row r="381" spans="1:5" x14ac:dyDescent="0.2">
      <c r="A381" t="s">
        <v>32</v>
      </c>
      <c r="B381" t="s">
        <v>33</v>
      </c>
      <c r="C381" t="s">
        <v>132</v>
      </c>
      <c r="D381" t="s">
        <v>133</v>
      </c>
      <c r="E381" t="s">
        <v>434</v>
      </c>
    </row>
    <row r="382" spans="1:5" x14ac:dyDescent="0.2">
      <c r="A382" t="s">
        <v>32</v>
      </c>
      <c r="B382" t="s">
        <v>33</v>
      </c>
      <c r="C382" t="s">
        <v>132</v>
      </c>
      <c r="D382" t="s">
        <v>133</v>
      </c>
      <c r="E382" t="s">
        <v>471</v>
      </c>
    </row>
    <row r="383" spans="1:5" x14ac:dyDescent="0.2">
      <c r="A383" t="s">
        <v>32</v>
      </c>
      <c r="B383" t="s">
        <v>33</v>
      </c>
      <c r="C383" t="s">
        <v>132</v>
      </c>
      <c r="D383" t="s">
        <v>133</v>
      </c>
      <c r="E383" t="s">
        <v>475</v>
      </c>
    </row>
    <row r="384" spans="1:5" x14ac:dyDescent="0.2">
      <c r="A384" t="s">
        <v>32</v>
      </c>
      <c r="B384" t="s">
        <v>33</v>
      </c>
      <c r="C384" t="s">
        <v>132</v>
      </c>
      <c r="D384" t="s">
        <v>133</v>
      </c>
      <c r="E384" t="s">
        <v>506</v>
      </c>
    </row>
    <row r="385" spans="1:5" x14ac:dyDescent="0.2">
      <c r="A385" t="s">
        <v>32</v>
      </c>
      <c r="B385" t="s">
        <v>33</v>
      </c>
      <c r="C385" t="s">
        <v>132</v>
      </c>
      <c r="D385" t="s">
        <v>133</v>
      </c>
      <c r="E385" t="s">
        <v>560</v>
      </c>
    </row>
    <row r="386" spans="1:5" x14ac:dyDescent="0.2">
      <c r="A386" t="s">
        <v>32</v>
      </c>
      <c r="B386" t="s">
        <v>33</v>
      </c>
      <c r="C386" t="s">
        <v>132</v>
      </c>
      <c r="D386" t="s">
        <v>133</v>
      </c>
      <c r="E386" t="s">
        <v>568</v>
      </c>
    </row>
    <row r="387" spans="1:5" x14ac:dyDescent="0.2">
      <c r="A387" t="s">
        <v>32</v>
      </c>
      <c r="B387" t="s">
        <v>33</v>
      </c>
      <c r="C387" t="s">
        <v>164</v>
      </c>
      <c r="D387" t="s">
        <v>165</v>
      </c>
      <c r="E387" t="s">
        <v>166</v>
      </c>
    </row>
    <row r="388" spans="1:5" x14ac:dyDescent="0.2">
      <c r="A388" t="s">
        <v>32</v>
      </c>
      <c r="B388" t="s">
        <v>33</v>
      </c>
      <c r="C388" t="s">
        <v>164</v>
      </c>
      <c r="D388" t="s">
        <v>165</v>
      </c>
      <c r="E388" t="s">
        <v>175</v>
      </c>
    </row>
    <row r="389" spans="1:5" x14ac:dyDescent="0.2">
      <c r="A389" t="s">
        <v>32</v>
      </c>
      <c r="B389" t="s">
        <v>33</v>
      </c>
      <c r="C389" t="s">
        <v>164</v>
      </c>
      <c r="D389" t="s">
        <v>165</v>
      </c>
      <c r="E389" t="s">
        <v>334</v>
      </c>
    </row>
    <row r="390" spans="1:5" x14ac:dyDescent="0.2">
      <c r="A390" t="s">
        <v>32</v>
      </c>
      <c r="B390" t="s">
        <v>33</v>
      </c>
      <c r="C390" t="s">
        <v>164</v>
      </c>
      <c r="D390" t="s">
        <v>165</v>
      </c>
      <c r="E390" t="s">
        <v>341</v>
      </c>
    </row>
    <row r="391" spans="1:5" x14ac:dyDescent="0.2">
      <c r="A391" t="s">
        <v>32</v>
      </c>
      <c r="B391" t="s">
        <v>33</v>
      </c>
      <c r="C391" t="s">
        <v>164</v>
      </c>
      <c r="D391" t="s">
        <v>165</v>
      </c>
      <c r="E391" t="s">
        <v>343</v>
      </c>
    </row>
    <row r="392" spans="1:5" x14ac:dyDescent="0.2">
      <c r="A392" t="s">
        <v>32</v>
      </c>
      <c r="B392" t="s">
        <v>33</v>
      </c>
      <c r="C392" t="s">
        <v>164</v>
      </c>
      <c r="D392" t="s">
        <v>165</v>
      </c>
      <c r="E392" t="s">
        <v>454</v>
      </c>
    </row>
    <row r="393" spans="1:5" x14ac:dyDescent="0.2">
      <c r="A393" t="s">
        <v>32</v>
      </c>
      <c r="B393" t="s">
        <v>33</v>
      </c>
      <c r="C393" t="s">
        <v>164</v>
      </c>
      <c r="D393" t="s">
        <v>165</v>
      </c>
      <c r="E393" t="s">
        <v>519</v>
      </c>
    </row>
    <row r="394" spans="1:5" x14ac:dyDescent="0.2">
      <c r="A394" t="s">
        <v>32</v>
      </c>
      <c r="B394" t="s">
        <v>33</v>
      </c>
      <c r="C394" t="s">
        <v>237</v>
      </c>
      <c r="D394" t="s">
        <v>238</v>
      </c>
      <c r="E394" t="s">
        <v>239</v>
      </c>
    </row>
    <row r="395" spans="1:5" x14ac:dyDescent="0.2">
      <c r="A395" t="s">
        <v>32</v>
      </c>
      <c r="B395" t="s">
        <v>33</v>
      </c>
      <c r="C395" t="s">
        <v>237</v>
      </c>
      <c r="D395" t="s">
        <v>238</v>
      </c>
      <c r="E395" t="s">
        <v>389</v>
      </c>
    </row>
    <row r="396" spans="1:5" x14ac:dyDescent="0.2">
      <c r="A396" t="s">
        <v>32</v>
      </c>
      <c r="B396" t="s">
        <v>33</v>
      </c>
      <c r="C396" t="s">
        <v>237</v>
      </c>
      <c r="D396" t="s">
        <v>238</v>
      </c>
      <c r="E396" t="s">
        <v>495</v>
      </c>
    </row>
    <row r="397" spans="1:5" x14ac:dyDescent="0.2">
      <c r="A397" t="s">
        <v>32</v>
      </c>
      <c r="B397" t="s">
        <v>33</v>
      </c>
      <c r="C397" t="s">
        <v>170</v>
      </c>
      <c r="D397" t="s">
        <v>171</v>
      </c>
      <c r="E397" t="s">
        <v>172</v>
      </c>
    </row>
    <row r="398" spans="1:5" x14ac:dyDescent="0.2">
      <c r="A398" t="s">
        <v>32</v>
      </c>
      <c r="B398" t="s">
        <v>33</v>
      </c>
      <c r="C398" t="s">
        <v>170</v>
      </c>
      <c r="D398" t="s">
        <v>171</v>
      </c>
      <c r="E398" t="s">
        <v>173</v>
      </c>
    </row>
    <row r="399" spans="1:5" x14ac:dyDescent="0.2">
      <c r="A399" t="s">
        <v>32</v>
      </c>
      <c r="B399" t="s">
        <v>33</v>
      </c>
      <c r="C399" t="s">
        <v>170</v>
      </c>
      <c r="D399" t="s">
        <v>171</v>
      </c>
      <c r="E399" t="s">
        <v>179</v>
      </c>
    </row>
    <row r="400" spans="1:5" x14ac:dyDescent="0.2">
      <c r="A400" t="s">
        <v>32</v>
      </c>
      <c r="B400" t="s">
        <v>33</v>
      </c>
      <c r="C400" t="s">
        <v>170</v>
      </c>
      <c r="D400" t="s">
        <v>171</v>
      </c>
      <c r="E400" t="s">
        <v>188</v>
      </c>
    </row>
    <row r="401" spans="1:5" x14ac:dyDescent="0.2">
      <c r="A401" t="s">
        <v>32</v>
      </c>
      <c r="B401" t="s">
        <v>33</v>
      </c>
      <c r="C401" t="s">
        <v>170</v>
      </c>
      <c r="D401" t="s">
        <v>171</v>
      </c>
      <c r="E401" t="s">
        <v>246</v>
      </c>
    </row>
    <row r="402" spans="1:5" x14ac:dyDescent="0.2">
      <c r="A402" t="s">
        <v>32</v>
      </c>
      <c r="B402" t="s">
        <v>33</v>
      </c>
      <c r="C402" t="s">
        <v>170</v>
      </c>
      <c r="D402" t="s">
        <v>171</v>
      </c>
      <c r="E402" t="s">
        <v>247</v>
      </c>
    </row>
    <row r="403" spans="1:5" x14ac:dyDescent="0.2">
      <c r="A403" t="s">
        <v>32</v>
      </c>
      <c r="B403" t="s">
        <v>33</v>
      </c>
      <c r="C403" t="s">
        <v>170</v>
      </c>
      <c r="D403" t="s">
        <v>171</v>
      </c>
      <c r="E403" t="s">
        <v>248</v>
      </c>
    </row>
    <row r="404" spans="1:5" x14ac:dyDescent="0.2">
      <c r="A404" t="s">
        <v>32</v>
      </c>
      <c r="B404" t="s">
        <v>33</v>
      </c>
      <c r="C404" t="s">
        <v>170</v>
      </c>
      <c r="D404" t="s">
        <v>171</v>
      </c>
      <c r="E404" t="s">
        <v>250</v>
      </c>
    </row>
    <row r="405" spans="1:5" x14ac:dyDescent="0.2">
      <c r="A405" t="s">
        <v>32</v>
      </c>
      <c r="B405" t="s">
        <v>33</v>
      </c>
      <c r="C405" t="s">
        <v>170</v>
      </c>
      <c r="D405" t="s">
        <v>171</v>
      </c>
      <c r="E405" t="s">
        <v>251</v>
      </c>
    </row>
    <row r="406" spans="1:5" x14ac:dyDescent="0.2">
      <c r="A406" t="s">
        <v>32</v>
      </c>
      <c r="B406" t="s">
        <v>33</v>
      </c>
      <c r="C406" t="s">
        <v>170</v>
      </c>
      <c r="D406" t="s">
        <v>171</v>
      </c>
      <c r="E406" t="s">
        <v>252</v>
      </c>
    </row>
    <row r="407" spans="1:5" x14ac:dyDescent="0.2">
      <c r="A407" t="s">
        <v>32</v>
      </c>
      <c r="B407" t="s">
        <v>33</v>
      </c>
      <c r="C407" t="s">
        <v>170</v>
      </c>
      <c r="D407" t="s">
        <v>171</v>
      </c>
      <c r="E407" t="s">
        <v>253</v>
      </c>
    </row>
    <row r="408" spans="1:5" x14ac:dyDescent="0.2">
      <c r="A408" t="s">
        <v>32</v>
      </c>
      <c r="B408" t="s">
        <v>33</v>
      </c>
      <c r="C408" t="s">
        <v>170</v>
      </c>
      <c r="D408" t="s">
        <v>171</v>
      </c>
      <c r="E408" t="s">
        <v>254</v>
      </c>
    </row>
    <row r="409" spans="1:5" x14ac:dyDescent="0.2">
      <c r="A409" t="s">
        <v>32</v>
      </c>
      <c r="B409" t="s">
        <v>33</v>
      </c>
      <c r="C409" t="s">
        <v>170</v>
      </c>
      <c r="D409" t="s">
        <v>171</v>
      </c>
      <c r="E409" t="s">
        <v>255</v>
      </c>
    </row>
    <row r="410" spans="1:5" x14ac:dyDescent="0.2">
      <c r="A410" t="s">
        <v>32</v>
      </c>
      <c r="B410" t="s">
        <v>33</v>
      </c>
      <c r="C410" t="s">
        <v>170</v>
      </c>
      <c r="D410" t="s">
        <v>171</v>
      </c>
      <c r="E410" t="s">
        <v>256</v>
      </c>
    </row>
    <row r="411" spans="1:5" x14ac:dyDescent="0.2">
      <c r="A411" t="s">
        <v>32</v>
      </c>
      <c r="B411" t="s">
        <v>33</v>
      </c>
      <c r="C411" t="s">
        <v>170</v>
      </c>
      <c r="D411" t="s">
        <v>171</v>
      </c>
      <c r="E411" t="s">
        <v>257</v>
      </c>
    </row>
    <row r="412" spans="1:5" x14ac:dyDescent="0.2">
      <c r="A412" t="s">
        <v>32</v>
      </c>
      <c r="B412" t="s">
        <v>33</v>
      </c>
      <c r="C412" t="s">
        <v>170</v>
      </c>
      <c r="D412" t="s">
        <v>171</v>
      </c>
      <c r="E412" t="s">
        <v>258</v>
      </c>
    </row>
    <row r="413" spans="1:5" x14ac:dyDescent="0.2">
      <c r="A413" t="s">
        <v>32</v>
      </c>
      <c r="B413" t="s">
        <v>33</v>
      </c>
      <c r="C413" t="s">
        <v>170</v>
      </c>
      <c r="D413" t="s">
        <v>171</v>
      </c>
      <c r="E413" t="s">
        <v>259</v>
      </c>
    </row>
    <row r="414" spans="1:5" x14ac:dyDescent="0.2">
      <c r="A414" t="s">
        <v>32</v>
      </c>
      <c r="B414" t="s">
        <v>33</v>
      </c>
      <c r="C414" t="s">
        <v>170</v>
      </c>
      <c r="D414" t="s">
        <v>171</v>
      </c>
      <c r="E414" t="s">
        <v>260</v>
      </c>
    </row>
    <row r="415" spans="1:5" x14ac:dyDescent="0.2">
      <c r="A415" t="s">
        <v>32</v>
      </c>
      <c r="B415" t="s">
        <v>33</v>
      </c>
      <c r="C415" t="s">
        <v>170</v>
      </c>
      <c r="D415" t="s">
        <v>171</v>
      </c>
      <c r="E415" t="s">
        <v>261</v>
      </c>
    </row>
    <row r="416" spans="1:5" x14ac:dyDescent="0.2">
      <c r="A416" t="s">
        <v>32</v>
      </c>
      <c r="B416" t="s">
        <v>33</v>
      </c>
      <c r="C416" t="s">
        <v>170</v>
      </c>
      <c r="D416" t="s">
        <v>171</v>
      </c>
      <c r="E416" t="s">
        <v>262</v>
      </c>
    </row>
    <row r="417" spans="1:5" x14ac:dyDescent="0.2">
      <c r="A417" t="s">
        <v>32</v>
      </c>
      <c r="B417" t="s">
        <v>33</v>
      </c>
      <c r="C417" t="s">
        <v>170</v>
      </c>
      <c r="D417" t="s">
        <v>171</v>
      </c>
      <c r="E417" t="s">
        <v>263</v>
      </c>
    </row>
    <row r="418" spans="1:5" x14ac:dyDescent="0.2">
      <c r="A418" t="s">
        <v>32</v>
      </c>
      <c r="B418" t="s">
        <v>33</v>
      </c>
      <c r="C418" t="s">
        <v>170</v>
      </c>
      <c r="D418" t="s">
        <v>171</v>
      </c>
      <c r="E418" t="s">
        <v>264</v>
      </c>
    </row>
    <row r="419" spans="1:5" x14ac:dyDescent="0.2">
      <c r="A419" t="s">
        <v>32</v>
      </c>
      <c r="B419" t="s">
        <v>33</v>
      </c>
      <c r="C419" t="s">
        <v>170</v>
      </c>
      <c r="D419" t="s">
        <v>171</v>
      </c>
      <c r="E419" t="s">
        <v>265</v>
      </c>
    </row>
    <row r="420" spans="1:5" x14ac:dyDescent="0.2">
      <c r="A420" t="s">
        <v>32</v>
      </c>
      <c r="B420" t="s">
        <v>33</v>
      </c>
      <c r="C420" t="s">
        <v>170</v>
      </c>
      <c r="D420" t="s">
        <v>171</v>
      </c>
      <c r="E420" t="s">
        <v>266</v>
      </c>
    </row>
    <row r="421" spans="1:5" x14ac:dyDescent="0.2">
      <c r="A421" t="s">
        <v>32</v>
      </c>
      <c r="B421" t="s">
        <v>33</v>
      </c>
      <c r="C421" t="s">
        <v>170</v>
      </c>
      <c r="D421" t="s">
        <v>171</v>
      </c>
      <c r="E421" t="s">
        <v>267</v>
      </c>
    </row>
    <row r="422" spans="1:5" x14ac:dyDescent="0.2">
      <c r="A422" t="s">
        <v>32</v>
      </c>
      <c r="B422" t="s">
        <v>33</v>
      </c>
      <c r="C422" t="s">
        <v>170</v>
      </c>
      <c r="D422" t="s">
        <v>171</v>
      </c>
      <c r="E422" t="s">
        <v>268</v>
      </c>
    </row>
    <row r="423" spans="1:5" x14ac:dyDescent="0.2">
      <c r="A423" t="s">
        <v>32</v>
      </c>
      <c r="B423" t="s">
        <v>33</v>
      </c>
      <c r="C423" t="s">
        <v>170</v>
      </c>
      <c r="D423" t="s">
        <v>171</v>
      </c>
      <c r="E423" t="s">
        <v>269</v>
      </c>
    </row>
    <row r="424" spans="1:5" x14ac:dyDescent="0.2">
      <c r="A424" t="s">
        <v>32</v>
      </c>
      <c r="B424" t="s">
        <v>33</v>
      </c>
      <c r="C424" t="s">
        <v>170</v>
      </c>
      <c r="D424" t="s">
        <v>171</v>
      </c>
      <c r="E424" t="s">
        <v>270</v>
      </c>
    </row>
    <row r="425" spans="1:5" x14ac:dyDescent="0.2">
      <c r="A425" t="s">
        <v>32</v>
      </c>
      <c r="B425" t="s">
        <v>33</v>
      </c>
      <c r="C425" t="s">
        <v>170</v>
      </c>
      <c r="D425" t="s">
        <v>171</v>
      </c>
      <c r="E425" t="s">
        <v>271</v>
      </c>
    </row>
    <row r="426" spans="1:5" x14ac:dyDescent="0.2">
      <c r="A426" t="s">
        <v>32</v>
      </c>
      <c r="B426" t="s">
        <v>33</v>
      </c>
      <c r="C426" t="s">
        <v>170</v>
      </c>
      <c r="D426" t="s">
        <v>171</v>
      </c>
      <c r="E426" t="s">
        <v>272</v>
      </c>
    </row>
    <row r="427" spans="1:5" x14ac:dyDescent="0.2">
      <c r="A427" t="s">
        <v>32</v>
      </c>
      <c r="B427" t="s">
        <v>33</v>
      </c>
      <c r="C427" t="s">
        <v>170</v>
      </c>
      <c r="D427" t="s">
        <v>171</v>
      </c>
      <c r="E427" t="s">
        <v>273</v>
      </c>
    </row>
    <row r="428" spans="1:5" x14ac:dyDescent="0.2">
      <c r="A428" t="s">
        <v>32</v>
      </c>
      <c r="B428" t="s">
        <v>33</v>
      </c>
      <c r="C428" t="s">
        <v>170</v>
      </c>
      <c r="D428" t="s">
        <v>171</v>
      </c>
      <c r="E428" t="s">
        <v>274</v>
      </c>
    </row>
    <row r="429" spans="1:5" x14ac:dyDescent="0.2">
      <c r="A429" t="s">
        <v>32</v>
      </c>
      <c r="B429" t="s">
        <v>33</v>
      </c>
      <c r="C429" t="s">
        <v>170</v>
      </c>
      <c r="D429" t="s">
        <v>171</v>
      </c>
      <c r="E429" t="s">
        <v>275</v>
      </c>
    </row>
    <row r="430" spans="1:5" x14ac:dyDescent="0.2">
      <c r="A430" t="s">
        <v>32</v>
      </c>
      <c r="B430" t="s">
        <v>33</v>
      </c>
      <c r="C430" t="s">
        <v>170</v>
      </c>
      <c r="D430" t="s">
        <v>171</v>
      </c>
      <c r="E430" t="s">
        <v>276</v>
      </c>
    </row>
    <row r="431" spans="1:5" x14ac:dyDescent="0.2">
      <c r="A431" t="s">
        <v>32</v>
      </c>
      <c r="B431" t="s">
        <v>33</v>
      </c>
      <c r="C431" t="s">
        <v>170</v>
      </c>
      <c r="D431" t="s">
        <v>171</v>
      </c>
      <c r="E431" t="s">
        <v>277</v>
      </c>
    </row>
    <row r="432" spans="1:5" x14ac:dyDescent="0.2">
      <c r="A432" t="s">
        <v>32</v>
      </c>
      <c r="B432" t="s">
        <v>33</v>
      </c>
      <c r="C432" t="s">
        <v>170</v>
      </c>
      <c r="D432" t="s">
        <v>171</v>
      </c>
      <c r="E432" t="s">
        <v>278</v>
      </c>
    </row>
    <row r="433" spans="1:5" x14ac:dyDescent="0.2">
      <c r="A433" t="s">
        <v>32</v>
      </c>
      <c r="B433" t="s">
        <v>33</v>
      </c>
      <c r="C433" t="s">
        <v>170</v>
      </c>
      <c r="D433" t="s">
        <v>171</v>
      </c>
      <c r="E433" t="s">
        <v>279</v>
      </c>
    </row>
    <row r="434" spans="1:5" x14ac:dyDescent="0.2">
      <c r="A434" t="s">
        <v>32</v>
      </c>
      <c r="B434" t="s">
        <v>33</v>
      </c>
      <c r="C434" t="s">
        <v>170</v>
      </c>
      <c r="D434" t="s">
        <v>171</v>
      </c>
      <c r="E434" t="s">
        <v>280</v>
      </c>
    </row>
    <row r="435" spans="1:5" x14ac:dyDescent="0.2">
      <c r="A435" t="s">
        <v>32</v>
      </c>
      <c r="B435" t="s">
        <v>33</v>
      </c>
      <c r="C435" t="s">
        <v>170</v>
      </c>
      <c r="D435" t="s">
        <v>171</v>
      </c>
      <c r="E435" t="s">
        <v>281</v>
      </c>
    </row>
    <row r="436" spans="1:5" x14ac:dyDescent="0.2">
      <c r="A436" t="s">
        <v>32</v>
      </c>
      <c r="B436" t="s">
        <v>33</v>
      </c>
      <c r="C436" t="s">
        <v>170</v>
      </c>
      <c r="D436" t="s">
        <v>171</v>
      </c>
      <c r="E436" t="s">
        <v>282</v>
      </c>
    </row>
    <row r="437" spans="1:5" x14ac:dyDescent="0.2">
      <c r="A437" t="s">
        <v>32</v>
      </c>
      <c r="B437" t="s">
        <v>33</v>
      </c>
      <c r="C437" t="s">
        <v>170</v>
      </c>
      <c r="D437" t="s">
        <v>171</v>
      </c>
      <c r="E437" t="s">
        <v>284</v>
      </c>
    </row>
    <row r="438" spans="1:5" x14ac:dyDescent="0.2">
      <c r="A438" t="s">
        <v>32</v>
      </c>
      <c r="B438" t="s">
        <v>33</v>
      </c>
      <c r="C438" t="s">
        <v>170</v>
      </c>
      <c r="D438" t="s">
        <v>171</v>
      </c>
      <c r="E438" t="s">
        <v>285</v>
      </c>
    </row>
    <row r="439" spans="1:5" x14ac:dyDescent="0.2">
      <c r="A439" t="s">
        <v>32</v>
      </c>
      <c r="B439" t="s">
        <v>33</v>
      </c>
      <c r="C439" t="s">
        <v>170</v>
      </c>
      <c r="D439" t="s">
        <v>171</v>
      </c>
      <c r="E439" t="s">
        <v>286</v>
      </c>
    </row>
    <row r="440" spans="1:5" x14ac:dyDescent="0.2">
      <c r="A440" t="s">
        <v>32</v>
      </c>
      <c r="B440" t="s">
        <v>33</v>
      </c>
      <c r="C440" t="s">
        <v>170</v>
      </c>
      <c r="D440" t="s">
        <v>171</v>
      </c>
      <c r="E440" t="s">
        <v>287</v>
      </c>
    </row>
    <row r="441" spans="1:5" x14ac:dyDescent="0.2">
      <c r="A441" t="s">
        <v>32</v>
      </c>
      <c r="B441" t="s">
        <v>33</v>
      </c>
      <c r="C441" t="s">
        <v>170</v>
      </c>
      <c r="D441" t="s">
        <v>171</v>
      </c>
      <c r="E441" t="s">
        <v>288</v>
      </c>
    </row>
    <row r="442" spans="1:5" x14ac:dyDescent="0.2">
      <c r="A442" t="s">
        <v>32</v>
      </c>
      <c r="B442" t="s">
        <v>33</v>
      </c>
      <c r="C442" t="s">
        <v>170</v>
      </c>
      <c r="D442" t="s">
        <v>171</v>
      </c>
      <c r="E442" t="s">
        <v>309</v>
      </c>
    </row>
    <row r="443" spans="1:5" x14ac:dyDescent="0.2">
      <c r="A443" t="s">
        <v>32</v>
      </c>
      <c r="B443" t="s">
        <v>33</v>
      </c>
      <c r="C443" t="s">
        <v>170</v>
      </c>
      <c r="D443" t="s">
        <v>171</v>
      </c>
      <c r="E443" t="s">
        <v>351</v>
      </c>
    </row>
    <row r="444" spans="1:5" x14ac:dyDescent="0.2">
      <c r="A444" t="s">
        <v>32</v>
      </c>
      <c r="B444" t="s">
        <v>33</v>
      </c>
      <c r="C444" t="s">
        <v>170</v>
      </c>
      <c r="D444" t="s">
        <v>171</v>
      </c>
      <c r="E444" t="s">
        <v>355</v>
      </c>
    </row>
    <row r="445" spans="1:5" x14ac:dyDescent="0.2">
      <c r="A445" t="s">
        <v>32</v>
      </c>
      <c r="B445" t="s">
        <v>33</v>
      </c>
      <c r="C445" t="s">
        <v>170</v>
      </c>
      <c r="D445" t="s">
        <v>171</v>
      </c>
      <c r="E445" t="s">
        <v>356</v>
      </c>
    </row>
    <row r="446" spans="1:5" x14ac:dyDescent="0.2">
      <c r="A446" t="s">
        <v>32</v>
      </c>
      <c r="B446" t="s">
        <v>33</v>
      </c>
      <c r="C446" t="s">
        <v>170</v>
      </c>
      <c r="D446" t="s">
        <v>171</v>
      </c>
      <c r="E446" t="s">
        <v>376</v>
      </c>
    </row>
    <row r="447" spans="1:5" x14ac:dyDescent="0.2">
      <c r="A447" t="s">
        <v>32</v>
      </c>
      <c r="B447" t="s">
        <v>33</v>
      </c>
      <c r="C447" t="s">
        <v>170</v>
      </c>
      <c r="D447" t="s">
        <v>171</v>
      </c>
      <c r="E447" t="s">
        <v>441</v>
      </c>
    </row>
    <row r="448" spans="1:5" x14ac:dyDescent="0.2">
      <c r="A448" t="s">
        <v>32</v>
      </c>
      <c r="B448" t="s">
        <v>33</v>
      </c>
      <c r="C448" t="s">
        <v>170</v>
      </c>
      <c r="D448" t="s">
        <v>171</v>
      </c>
      <c r="E448" t="s">
        <v>443</v>
      </c>
    </row>
    <row r="449" spans="1:5" x14ac:dyDescent="0.2">
      <c r="A449" t="s">
        <v>32</v>
      </c>
      <c r="B449" t="s">
        <v>33</v>
      </c>
      <c r="C449" t="s">
        <v>170</v>
      </c>
      <c r="D449" t="s">
        <v>171</v>
      </c>
      <c r="E449" t="s">
        <v>449</v>
      </c>
    </row>
    <row r="450" spans="1:5" x14ac:dyDescent="0.2">
      <c r="A450" t="s">
        <v>32</v>
      </c>
      <c r="B450" t="s">
        <v>33</v>
      </c>
      <c r="C450" t="s">
        <v>170</v>
      </c>
      <c r="D450" t="s">
        <v>171</v>
      </c>
      <c r="E450" t="s">
        <v>450</v>
      </c>
    </row>
    <row r="451" spans="1:5" x14ac:dyDescent="0.2">
      <c r="A451" t="s">
        <v>32</v>
      </c>
      <c r="B451" t="s">
        <v>33</v>
      </c>
      <c r="C451" t="s">
        <v>170</v>
      </c>
      <c r="D451" t="s">
        <v>171</v>
      </c>
      <c r="E451" t="s">
        <v>457</v>
      </c>
    </row>
    <row r="452" spans="1:5" x14ac:dyDescent="0.2">
      <c r="A452" t="s">
        <v>32</v>
      </c>
      <c r="B452" t="s">
        <v>33</v>
      </c>
      <c r="C452" t="s">
        <v>170</v>
      </c>
      <c r="D452" t="s">
        <v>171</v>
      </c>
      <c r="E452" t="s">
        <v>463</v>
      </c>
    </row>
    <row r="453" spans="1:5" x14ac:dyDescent="0.2">
      <c r="A453" t="s">
        <v>32</v>
      </c>
      <c r="B453" t="s">
        <v>33</v>
      </c>
      <c r="C453" t="s">
        <v>170</v>
      </c>
      <c r="D453" t="s">
        <v>171</v>
      </c>
      <c r="E453" t="s">
        <v>464</v>
      </c>
    </row>
    <row r="454" spans="1:5" x14ac:dyDescent="0.2">
      <c r="A454" t="s">
        <v>32</v>
      </c>
      <c r="B454" t="s">
        <v>33</v>
      </c>
      <c r="C454" t="s">
        <v>170</v>
      </c>
      <c r="D454" t="s">
        <v>171</v>
      </c>
      <c r="E454" t="s">
        <v>465</v>
      </c>
    </row>
    <row r="455" spans="1:5" x14ac:dyDescent="0.2">
      <c r="A455" t="s">
        <v>32</v>
      </c>
      <c r="B455" t="s">
        <v>33</v>
      </c>
      <c r="C455" t="s">
        <v>170</v>
      </c>
      <c r="D455" t="s">
        <v>171</v>
      </c>
      <c r="E455" t="s">
        <v>466</v>
      </c>
    </row>
    <row r="456" spans="1:5" x14ac:dyDescent="0.2">
      <c r="A456" t="s">
        <v>32</v>
      </c>
      <c r="B456" t="s">
        <v>33</v>
      </c>
      <c r="C456" t="s">
        <v>170</v>
      </c>
      <c r="D456" t="s">
        <v>171</v>
      </c>
      <c r="E456" t="s">
        <v>468</v>
      </c>
    </row>
    <row r="457" spans="1:5" x14ac:dyDescent="0.2">
      <c r="A457" t="s">
        <v>32</v>
      </c>
      <c r="B457" t="s">
        <v>33</v>
      </c>
      <c r="C457" t="s">
        <v>170</v>
      </c>
      <c r="D457" t="s">
        <v>171</v>
      </c>
      <c r="E457" t="s">
        <v>488</v>
      </c>
    </row>
    <row r="458" spans="1:5" x14ac:dyDescent="0.2">
      <c r="A458" t="s">
        <v>32</v>
      </c>
      <c r="B458" t="s">
        <v>33</v>
      </c>
      <c r="C458" t="s">
        <v>170</v>
      </c>
      <c r="D458" t="s">
        <v>171</v>
      </c>
      <c r="E458" t="s">
        <v>502</v>
      </c>
    </row>
    <row r="459" spans="1:5" x14ac:dyDescent="0.2">
      <c r="A459" t="s">
        <v>32</v>
      </c>
      <c r="B459" t="s">
        <v>33</v>
      </c>
      <c r="C459" t="s">
        <v>170</v>
      </c>
      <c r="D459" t="s">
        <v>171</v>
      </c>
      <c r="E459" t="s">
        <v>540</v>
      </c>
    </row>
    <row r="460" spans="1:5" x14ac:dyDescent="0.2">
      <c r="A460" t="s">
        <v>32</v>
      </c>
      <c r="B460" t="s">
        <v>33</v>
      </c>
      <c r="C460" t="s">
        <v>170</v>
      </c>
      <c r="D460" t="s">
        <v>171</v>
      </c>
      <c r="E460" t="s">
        <v>541</v>
      </c>
    </row>
    <row r="461" spans="1:5" x14ac:dyDescent="0.2">
      <c r="A461" t="s">
        <v>32</v>
      </c>
      <c r="B461" t="s">
        <v>33</v>
      </c>
      <c r="C461" t="s">
        <v>170</v>
      </c>
      <c r="D461" t="s">
        <v>171</v>
      </c>
      <c r="E461" t="s">
        <v>542</v>
      </c>
    </row>
    <row r="462" spans="1:5" x14ac:dyDescent="0.2">
      <c r="A462" t="s">
        <v>32</v>
      </c>
      <c r="B462" t="s">
        <v>33</v>
      </c>
      <c r="C462" t="s">
        <v>170</v>
      </c>
      <c r="D462" t="s">
        <v>171</v>
      </c>
      <c r="E462" t="s">
        <v>543</v>
      </c>
    </row>
    <row r="463" spans="1:5" x14ac:dyDescent="0.2">
      <c r="A463" t="s">
        <v>32</v>
      </c>
      <c r="B463" t="s">
        <v>33</v>
      </c>
      <c r="C463" t="s">
        <v>170</v>
      </c>
      <c r="D463" t="s">
        <v>171</v>
      </c>
      <c r="E463" t="s">
        <v>546</v>
      </c>
    </row>
    <row r="464" spans="1:5" x14ac:dyDescent="0.2">
      <c r="A464" t="s">
        <v>32</v>
      </c>
      <c r="B464" t="s">
        <v>33</v>
      </c>
      <c r="C464" t="s">
        <v>170</v>
      </c>
      <c r="D464" t="s">
        <v>171</v>
      </c>
      <c r="E464" t="s">
        <v>547</v>
      </c>
    </row>
    <row r="465" spans="1:5" x14ac:dyDescent="0.2">
      <c r="A465" t="s">
        <v>32</v>
      </c>
      <c r="B465" t="s">
        <v>33</v>
      </c>
      <c r="C465" t="s">
        <v>170</v>
      </c>
      <c r="D465" t="s">
        <v>171</v>
      </c>
      <c r="E465" t="s">
        <v>549</v>
      </c>
    </row>
    <row r="466" spans="1:5" x14ac:dyDescent="0.2">
      <c r="A466" t="s">
        <v>32</v>
      </c>
      <c r="B466" t="s">
        <v>33</v>
      </c>
      <c r="C466" t="s">
        <v>170</v>
      </c>
      <c r="D466" t="s">
        <v>171</v>
      </c>
      <c r="E466" t="s">
        <v>550</v>
      </c>
    </row>
    <row r="467" spans="1:5" x14ac:dyDescent="0.2">
      <c r="A467" t="s">
        <v>32</v>
      </c>
      <c r="B467" t="s">
        <v>33</v>
      </c>
      <c r="C467" t="s">
        <v>170</v>
      </c>
      <c r="D467" t="s">
        <v>171</v>
      </c>
      <c r="E467" t="s">
        <v>551</v>
      </c>
    </row>
    <row r="468" spans="1:5" x14ac:dyDescent="0.2">
      <c r="A468" t="s">
        <v>32</v>
      </c>
      <c r="B468" t="s">
        <v>33</v>
      </c>
      <c r="C468" t="s">
        <v>170</v>
      </c>
      <c r="D468" t="s">
        <v>171</v>
      </c>
      <c r="E468" t="s">
        <v>561</v>
      </c>
    </row>
    <row r="469" spans="1:5" x14ac:dyDescent="0.2">
      <c r="A469" t="s">
        <v>32</v>
      </c>
      <c r="B469" t="s">
        <v>33</v>
      </c>
      <c r="C469" t="s">
        <v>170</v>
      </c>
      <c r="D469" t="s">
        <v>171</v>
      </c>
      <c r="E469" t="s">
        <v>567</v>
      </c>
    </row>
    <row r="470" spans="1:5" x14ac:dyDescent="0.2">
      <c r="A470" t="s">
        <v>32</v>
      </c>
      <c r="B470" t="s">
        <v>33</v>
      </c>
      <c r="C470" t="s">
        <v>170</v>
      </c>
      <c r="D470" t="s">
        <v>171</v>
      </c>
      <c r="E470" t="s">
        <v>576</v>
      </c>
    </row>
    <row r="471" spans="1:5" x14ac:dyDescent="0.2">
      <c r="A471" t="s">
        <v>32</v>
      </c>
      <c r="B471" t="s">
        <v>33</v>
      </c>
      <c r="C471" t="s">
        <v>170</v>
      </c>
      <c r="D471" t="s">
        <v>171</v>
      </c>
      <c r="E471" t="s">
        <v>581</v>
      </c>
    </row>
    <row r="472" spans="1:5" x14ac:dyDescent="0.2">
      <c r="A472" t="s">
        <v>32</v>
      </c>
      <c r="B472" t="s">
        <v>33</v>
      </c>
      <c r="C472" t="s">
        <v>170</v>
      </c>
      <c r="D472" t="s">
        <v>171</v>
      </c>
      <c r="E472" t="s">
        <v>582</v>
      </c>
    </row>
    <row r="473" spans="1:5" x14ac:dyDescent="0.2">
      <c r="A473" t="s">
        <v>32</v>
      </c>
      <c r="B473" t="s">
        <v>33</v>
      </c>
      <c r="C473" t="s">
        <v>170</v>
      </c>
      <c r="D473" t="s">
        <v>171</v>
      </c>
      <c r="E473" t="s">
        <v>583</v>
      </c>
    </row>
    <row r="474" spans="1:5" x14ac:dyDescent="0.2">
      <c r="A474" t="s">
        <v>32</v>
      </c>
      <c r="B474" t="s">
        <v>33</v>
      </c>
      <c r="C474" t="s">
        <v>170</v>
      </c>
      <c r="D474" t="s">
        <v>171</v>
      </c>
      <c r="E474" t="s">
        <v>584</v>
      </c>
    </row>
    <row r="475" spans="1:5" x14ac:dyDescent="0.2">
      <c r="A475" t="s">
        <v>32</v>
      </c>
      <c r="B475" t="s">
        <v>33</v>
      </c>
      <c r="C475" t="s">
        <v>170</v>
      </c>
      <c r="D475" t="s">
        <v>171</v>
      </c>
      <c r="E475" t="s">
        <v>586</v>
      </c>
    </row>
    <row r="476" spans="1:5" x14ac:dyDescent="0.2">
      <c r="A476" t="s">
        <v>32</v>
      </c>
      <c r="B476" t="s">
        <v>33</v>
      </c>
      <c r="C476" t="s">
        <v>170</v>
      </c>
      <c r="D476" t="s">
        <v>171</v>
      </c>
      <c r="E476" t="s">
        <v>588</v>
      </c>
    </row>
    <row r="477" spans="1:5" x14ac:dyDescent="0.2">
      <c r="A477" t="s">
        <v>32</v>
      </c>
      <c r="B477" t="s">
        <v>33</v>
      </c>
      <c r="C477" t="s">
        <v>170</v>
      </c>
      <c r="D477" t="s">
        <v>171</v>
      </c>
      <c r="E477" t="s">
        <v>589</v>
      </c>
    </row>
    <row r="478" spans="1:5" x14ac:dyDescent="0.2">
      <c r="A478" t="s">
        <v>32</v>
      </c>
      <c r="B478" t="s">
        <v>33</v>
      </c>
      <c r="C478" t="s">
        <v>170</v>
      </c>
      <c r="D478" t="s">
        <v>171</v>
      </c>
      <c r="E478" t="s">
        <v>590</v>
      </c>
    </row>
    <row r="479" spans="1:5" x14ac:dyDescent="0.2">
      <c r="A479" t="s">
        <v>32</v>
      </c>
      <c r="B479" t="s">
        <v>33</v>
      </c>
      <c r="C479" t="s">
        <v>170</v>
      </c>
      <c r="D479" t="s">
        <v>171</v>
      </c>
      <c r="E479" t="s">
        <v>591</v>
      </c>
    </row>
    <row r="480" spans="1:5" x14ac:dyDescent="0.2">
      <c r="A480" t="s">
        <v>32</v>
      </c>
      <c r="B480" t="s">
        <v>33</v>
      </c>
      <c r="C480" t="s">
        <v>170</v>
      </c>
      <c r="D480" t="s">
        <v>171</v>
      </c>
      <c r="E480" t="s">
        <v>592</v>
      </c>
    </row>
    <row r="481" spans="1:5" x14ac:dyDescent="0.2">
      <c r="A481" t="s">
        <v>32</v>
      </c>
      <c r="B481" t="s">
        <v>33</v>
      </c>
      <c r="C481" t="s">
        <v>362</v>
      </c>
      <c r="D481" t="s">
        <v>363</v>
      </c>
      <c r="E481" t="s">
        <v>364</v>
      </c>
    </row>
    <row r="482" spans="1:5" x14ac:dyDescent="0.2">
      <c r="A482" t="s">
        <v>32</v>
      </c>
      <c r="B482" t="s">
        <v>33</v>
      </c>
      <c r="C482" t="s">
        <v>362</v>
      </c>
      <c r="D482" t="s">
        <v>363</v>
      </c>
      <c r="E482" t="s">
        <v>387</v>
      </c>
    </row>
    <row r="483" spans="1:5" x14ac:dyDescent="0.2">
      <c r="A483" t="s">
        <v>32</v>
      </c>
      <c r="B483" t="s">
        <v>33</v>
      </c>
      <c r="C483" t="s">
        <v>362</v>
      </c>
      <c r="D483" t="s">
        <v>363</v>
      </c>
      <c r="E483" t="s">
        <v>505</v>
      </c>
    </row>
    <row r="484" spans="1:5" x14ac:dyDescent="0.2">
      <c r="A484" t="s">
        <v>44</v>
      </c>
      <c r="B484" t="s">
        <v>45</v>
      </c>
      <c r="C484" t="s">
        <v>46</v>
      </c>
      <c r="D484" t="s">
        <v>47</v>
      </c>
      <c r="E484" t="s">
        <v>48</v>
      </c>
    </row>
    <row r="485" spans="1:5" x14ac:dyDescent="0.2">
      <c r="A485" t="s">
        <v>44</v>
      </c>
      <c r="B485" t="s">
        <v>45</v>
      </c>
      <c r="C485" t="s">
        <v>46</v>
      </c>
      <c r="D485" t="s">
        <v>47</v>
      </c>
      <c r="E485" t="s">
        <v>53</v>
      </c>
    </row>
    <row r="486" spans="1:5" x14ac:dyDescent="0.2">
      <c r="A486" t="s">
        <v>44</v>
      </c>
      <c r="B486" t="s">
        <v>45</v>
      </c>
      <c r="C486" t="s">
        <v>46</v>
      </c>
      <c r="D486" t="s">
        <v>47</v>
      </c>
      <c r="E486" t="s">
        <v>56</v>
      </c>
    </row>
    <row r="487" spans="1:5" x14ac:dyDescent="0.2">
      <c r="A487" t="s">
        <v>44</v>
      </c>
      <c r="B487" t="s">
        <v>45</v>
      </c>
      <c r="C487" t="s">
        <v>46</v>
      </c>
      <c r="D487" t="s">
        <v>47</v>
      </c>
      <c r="E487" t="s">
        <v>57</v>
      </c>
    </row>
    <row r="488" spans="1:5" x14ac:dyDescent="0.2">
      <c r="A488" t="s">
        <v>44</v>
      </c>
      <c r="B488" t="s">
        <v>45</v>
      </c>
      <c r="C488" t="s">
        <v>46</v>
      </c>
      <c r="D488" t="s">
        <v>47</v>
      </c>
      <c r="E488" t="s">
        <v>59</v>
      </c>
    </row>
    <row r="489" spans="1:5" x14ac:dyDescent="0.2">
      <c r="A489" t="s">
        <v>44</v>
      </c>
      <c r="B489" t="s">
        <v>45</v>
      </c>
      <c r="C489" t="s">
        <v>46</v>
      </c>
      <c r="D489" t="s">
        <v>47</v>
      </c>
      <c r="E489" t="s">
        <v>82</v>
      </c>
    </row>
    <row r="490" spans="1:5" x14ac:dyDescent="0.2">
      <c r="A490" t="s">
        <v>44</v>
      </c>
      <c r="B490" t="s">
        <v>45</v>
      </c>
      <c r="C490" t="s">
        <v>46</v>
      </c>
      <c r="D490" t="s">
        <v>47</v>
      </c>
      <c r="E490" t="s">
        <v>201</v>
      </c>
    </row>
    <row r="491" spans="1:5" x14ac:dyDescent="0.2">
      <c r="A491" t="s">
        <v>44</v>
      </c>
      <c r="B491" t="s">
        <v>45</v>
      </c>
      <c r="C491" t="s">
        <v>46</v>
      </c>
      <c r="D491" t="s">
        <v>47</v>
      </c>
      <c r="E491" t="s">
        <v>302</v>
      </c>
    </row>
    <row r="492" spans="1:5" x14ac:dyDescent="0.2">
      <c r="A492" t="s">
        <v>44</v>
      </c>
      <c r="B492" t="s">
        <v>45</v>
      </c>
      <c r="C492" t="s">
        <v>46</v>
      </c>
      <c r="D492" t="s">
        <v>47</v>
      </c>
      <c r="E492" t="s">
        <v>317</v>
      </c>
    </row>
    <row r="493" spans="1:5" x14ac:dyDescent="0.2">
      <c r="A493" t="s">
        <v>44</v>
      </c>
      <c r="B493" t="s">
        <v>45</v>
      </c>
      <c r="C493" t="s">
        <v>46</v>
      </c>
      <c r="D493" t="s">
        <v>47</v>
      </c>
      <c r="E493" t="s">
        <v>347</v>
      </c>
    </row>
    <row r="494" spans="1:5" x14ac:dyDescent="0.2">
      <c r="A494" t="s">
        <v>44</v>
      </c>
      <c r="B494" t="s">
        <v>45</v>
      </c>
      <c r="C494" t="s">
        <v>46</v>
      </c>
      <c r="D494" t="s">
        <v>47</v>
      </c>
      <c r="E494" t="s">
        <v>360</v>
      </c>
    </row>
    <row r="495" spans="1:5" x14ac:dyDescent="0.2">
      <c r="A495" t="s">
        <v>44</v>
      </c>
      <c r="B495" t="s">
        <v>45</v>
      </c>
      <c r="C495" t="s">
        <v>46</v>
      </c>
      <c r="D495" t="s">
        <v>47</v>
      </c>
      <c r="E495" t="s">
        <v>421</v>
      </c>
    </row>
    <row r="496" spans="1:5" x14ac:dyDescent="0.2">
      <c r="A496" t="s">
        <v>44</v>
      </c>
      <c r="B496" t="s">
        <v>45</v>
      </c>
      <c r="C496" t="s">
        <v>46</v>
      </c>
      <c r="D496" t="s">
        <v>47</v>
      </c>
      <c r="E496" t="s">
        <v>429</v>
      </c>
    </row>
    <row r="497" spans="1:5" x14ac:dyDescent="0.2">
      <c r="A497" t="s">
        <v>44</v>
      </c>
      <c r="B497" t="s">
        <v>45</v>
      </c>
      <c r="C497" t="s">
        <v>46</v>
      </c>
      <c r="D497" t="s">
        <v>47</v>
      </c>
      <c r="E497" t="s">
        <v>472</v>
      </c>
    </row>
    <row r="498" spans="1:5" x14ac:dyDescent="0.2">
      <c r="A498" t="s">
        <v>44</v>
      </c>
      <c r="B498" t="s">
        <v>45</v>
      </c>
      <c r="C498" t="s">
        <v>46</v>
      </c>
      <c r="D498" t="s">
        <v>47</v>
      </c>
      <c r="E498" t="s">
        <v>523</v>
      </c>
    </row>
    <row r="499" spans="1:5" x14ac:dyDescent="0.2">
      <c r="A499" t="s">
        <v>44</v>
      </c>
      <c r="B499" t="s">
        <v>45</v>
      </c>
      <c r="C499" t="s">
        <v>46</v>
      </c>
      <c r="D499" t="s">
        <v>47</v>
      </c>
      <c r="E499" t="s">
        <v>534</v>
      </c>
    </row>
    <row r="500" spans="1:5" x14ac:dyDescent="0.2">
      <c r="A500" t="s">
        <v>44</v>
      </c>
      <c r="B500" t="s">
        <v>45</v>
      </c>
      <c r="C500" t="s">
        <v>46</v>
      </c>
      <c r="D500" t="s">
        <v>47</v>
      </c>
      <c r="E500" t="s">
        <v>544</v>
      </c>
    </row>
    <row r="501" spans="1:5" x14ac:dyDescent="0.2">
      <c r="A501" t="s">
        <v>44</v>
      </c>
      <c r="B501" t="s">
        <v>45</v>
      </c>
      <c r="C501" t="s">
        <v>46</v>
      </c>
      <c r="D501" t="s">
        <v>47</v>
      </c>
      <c r="E501" t="s">
        <v>548</v>
      </c>
    </row>
    <row r="502" spans="1:5" x14ac:dyDescent="0.2">
      <c r="A502" t="s">
        <v>44</v>
      </c>
      <c r="B502" t="s">
        <v>45</v>
      </c>
      <c r="C502" t="s">
        <v>46</v>
      </c>
      <c r="D502" t="s">
        <v>47</v>
      </c>
      <c r="E502" t="s">
        <v>570</v>
      </c>
    </row>
    <row r="503" spans="1:5" x14ac:dyDescent="0.2">
      <c r="A503" t="s">
        <v>44</v>
      </c>
      <c r="B503" t="s">
        <v>45</v>
      </c>
      <c r="C503" t="s">
        <v>46</v>
      </c>
      <c r="D503" t="s">
        <v>47</v>
      </c>
      <c r="E503" t="s">
        <v>572</v>
      </c>
    </row>
    <row r="504" spans="1:5" x14ac:dyDescent="0.2">
      <c r="A504" t="s">
        <v>44</v>
      </c>
      <c r="B504" t="s">
        <v>45</v>
      </c>
      <c r="C504" t="s">
        <v>46</v>
      </c>
      <c r="D504" t="s">
        <v>47</v>
      </c>
      <c r="E504" t="s">
        <v>664</v>
      </c>
    </row>
    <row r="505" spans="1:5" x14ac:dyDescent="0.2">
      <c r="A505" t="s">
        <v>32</v>
      </c>
      <c r="B505" t="s">
        <v>33</v>
      </c>
      <c r="C505" t="s">
        <v>37</v>
      </c>
      <c r="D505" t="s">
        <v>38</v>
      </c>
      <c r="E505" t="s">
        <v>39</v>
      </c>
    </row>
    <row r="506" spans="1:5" x14ac:dyDescent="0.2">
      <c r="A506" t="s">
        <v>32</v>
      </c>
      <c r="B506" t="s">
        <v>33</v>
      </c>
      <c r="C506" t="s">
        <v>37</v>
      </c>
      <c r="D506" t="s">
        <v>38</v>
      </c>
      <c r="E506" t="s">
        <v>49</v>
      </c>
    </row>
    <row r="507" spans="1:5" x14ac:dyDescent="0.2">
      <c r="A507" t="s">
        <v>32</v>
      </c>
      <c r="B507" t="s">
        <v>33</v>
      </c>
      <c r="C507" t="s">
        <v>37</v>
      </c>
      <c r="D507" t="s">
        <v>38</v>
      </c>
      <c r="E507" t="s">
        <v>50</v>
      </c>
    </row>
    <row r="508" spans="1:5" x14ac:dyDescent="0.2">
      <c r="A508" t="s">
        <v>32</v>
      </c>
      <c r="B508" t="s">
        <v>33</v>
      </c>
      <c r="C508" t="s">
        <v>37</v>
      </c>
      <c r="D508" t="s">
        <v>38</v>
      </c>
      <c r="E508" t="s">
        <v>52</v>
      </c>
    </row>
    <row r="509" spans="1:5" x14ac:dyDescent="0.2">
      <c r="A509" t="s">
        <v>32</v>
      </c>
      <c r="B509" t="s">
        <v>33</v>
      </c>
      <c r="C509" t="s">
        <v>37</v>
      </c>
      <c r="D509" t="s">
        <v>38</v>
      </c>
      <c r="E509" t="s">
        <v>54</v>
      </c>
    </row>
    <row r="510" spans="1:5" x14ac:dyDescent="0.2">
      <c r="A510" t="s">
        <v>32</v>
      </c>
      <c r="B510" t="s">
        <v>33</v>
      </c>
      <c r="C510" t="s">
        <v>37</v>
      </c>
      <c r="D510" t="s">
        <v>38</v>
      </c>
      <c r="E510" t="s">
        <v>55</v>
      </c>
    </row>
    <row r="511" spans="1:5" x14ac:dyDescent="0.2">
      <c r="A511" t="s">
        <v>32</v>
      </c>
      <c r="B511" t="s">
        <v>33</v>
      </c>
      <c r="C511" t="s">
        <v>37</v>
      </c>
      <c r="D511" t="s">
        <v>38</v>
      </c>
      <c r="E511" t="s">
        <v>58</v>
      </c>
    </row>
    <row r="512" spans="1:5" x14ac:dyDescent="0.2">
      <c r="A512" t="s">
        <v>32</v>
      </c>
      <c r="B512" t="s">
        <v>33</v>
      </c>
      <c r="C512" t="s">
        <v>37</v>
      </c>
      <c r="D512" t="s">
        <v>38</v>
      </c>
      <c r="E512" t="s">
        <v>60</v>
      </c>
    </row>
    <row r="513" spans="1:5" x14ac:dyDescent="0.2">
      <c r="A513" t="s">
        <v>32</v>
      </c>
      <c r="B513" t="s">
        <v>33</v>
      </c>
      <c r="C513" t="s">
        <v>37</v>
      </c>
      <c r="D513" t="s">
        <v>38</v>
      </c>
      <c r="E513" t="s">
        <v>61</v>
      </c>
    </row>
    <row r="514" spans="1:5" x14ac:dyDescent="0.2">
      <c r="A514" t="s">
        <v>32</v>
      </c>
      <c r="B514" t="s">
        <v>33</v>
      </c>
      <c r="C514" t="s">
        <v>37</v>
      </c>
      <c r="D514" t="s">
        <v>38</v>
      </c>
      <c r="E514" t="s">
        <v>62</v>
      </c>
    </row>
    <row r="515" spans="1:5" x14ac:dyDescent="0.2">
      <c r="A515" t="s">
        <v>32</v>
      </c>
      <c r="B515" t="s">
        <v>33</v>
      </c>
      <c r="C515" t="s">
        <v>37</v>
      </c>
      <c r="D515" t="s">
        <v>38</v>
      </c>
      <c r="E515" t="s">
        <v>63</v>
      </c>
    </row>
    <row r="516" spans="1:5" x14ac:dyDescent="0.2">
      <c r="A516" t="s">
        <v>32</v>
      </c>
      <c r="B516" t="s">
        <v>33</v>
      </c>
      <c r="C516" t="s">
        <v>37</v>
      </c>
      <c r="D516" t="s">
        <v>38</v>
      </c>
      <c r="E516" t="s">
        <v>121</v>
      </c>
    </row>
    <row r="517" spans="1:5" x14ac:dyDescent="0.2">
      <c r="A517" t="s">
        <v>32</v>
      </c>
      <c r="B517" t="s">
        <v>33</v>
      </c>
      <c r="C517" t="s">
        <v>37</v>
      </c>
      <c r="D517" t="s">
        <v>38</v>
      </c>
      <c r="E517" t="s">
        <v>135</v>
      </c>
    </row>
    <row r="518" spans="1:5" x14ac:dyDescent="0.2">
      <c r="A518" t="s">
        <v>32</v>
      </c>
      <c r="B518" t="s">
        <v>33</v>
      </c>
      <c r="C518" t="s">
        <v>37</v>
      </c>
      <c r="D518" t="s">
        <v>38</v>
      </c>
      <c r="E518" t="s">
        <v>136</v>
      </c>
    </row>
    <row r="519" spans="1:5" x14ac:dyDescent="0.2">
      <c r="A519" t="s">
        <v>32</v>
      </c>
      <c r="B519" t="s">
        <v>33</v>
      </c>
      <c r="C519" t="s">
        <v>37</v>
      </c>
      <c r="D519" t="s">
        <v>38</v>
      </c>
      <c r="E519" t="s">
        <v>220</v>
      </c>
    </row>
    <row r="520" spans="1:5" x14ac:dyDescent="0.2">
      <c r="A520" t="s">
        <v>32</v>
      </c>
      <c r="B520" t="s">
        <v>33</v>
      </c>
      <c r="C520" t="s">
        <v>37</v>
      </c>
      <c r="D520" t="s">
        <v>38</v>
      </c>
      <c r="E520" t="s">
        <v>221</v>
      </c>
    </row>
    <row r="521" spans="1:5" x14ac:dyDescent="0.2">
      <c r="A521" t="s">
        <v>32</v>
      </c>
      <c r="B521" t="s">
        <v>33</v>
      </c>
      <c r="C521" t="s">
        <v>37</v>
      </c>
      <c r="D521" t="s">
        <v>38</v>
      </c>
      <c r="E521" t="s">
        <v>228</v>
      </c>
    </row>
    <row r="522" spans="1:5" x14ac:dyDescent="0.2">
      <c r="A522" t="s">
        <v>32</v>
      </c>
      <c r="B522" t="s">
        <v>33</v>
      </c>
      <c r="C522" t="s">
        <v>37</v>
      </c>
      <c r="D522" t="s">
        <v>38</v>
      </c>
      <c r="E522" t="s">
        <v>229</v>
      </c>
    </row>
    <row r="523" spans="1:5" x14ac:dyDescent="0.2">
      <c r="A523" t="s">
        <v>32</v>
      </c>
      <c r="B523" t="s">
        <v>33</v>
      </c>
      <c r="C523" t="s">
        <v>37</v>
      </c>
      <c r="D523" t="s">
        <v>38</v>
      </c>
      <c r="E523" t="s">
        <v>230</v>
      </c>
    </row>
    <row r="524" spans="1:5" x14ac:dyDescent="0.2">
      <c r="A524" t="s">
        <v>32</v>
      </c>
      <c r="B524" t="s">
        <v>33</v>
      </c>
      <c r="C524" t="s">
        <v>37</v>
      </c>
      <c r="D524" t="s">
        <v>38</v>
      </c>
      <c r="E524" t="s">
        <v>232</v>
      </c>
    </row>
    <row r="525" spans="1:5" x14ac:dyDescent="0.2">
      <c r="A525" t="s">
        <v>32</v>
      </c>
      <c r="B525" t="s">
        <v>33</v>
      </c>
      <c r="C525" t="s">
        <v>37</v>
      </c>
      <c r="D525" t="s">
        <v>38</v>
      </c>
      <c r="E525" t="s">
        <v>234</v>
      </c>
    </row>
    <row r="526" spans="1:5" x14ac:dyDescent="0.2">
      <c r="A526" t="s">
        <v>32</v>
      </c>
      <c r="B526" t="s">
        <v>33</v>
      </c>
      <c r="C526" t="s">
        <v>37</v>
      </c>
      <c r="D526" t="s">
        <v>38</v>
      </c>
      <c r="E526" t="s">
        <v>235</v>
      </c>
    </row>
    <row r="527" spans="1:5" x14ac:dyDescent="0.2">
      <c r="A527" t="s">
        <v>32</v>
      </c>
      <c r="B527" t="s">
        <v>33</v>
      </c>
      <c r="C527" t="s">
        <v>37</v>
      </c>
      <c r="D527" t="s">
        <v>38</v>
      </c>
      <c r="E527" t="s">
        <v>245</v>
      </c>
    </row>
    <row r="528" spans="1:5" x14ac:dyDescent="0.2">
      <c r="A528" t="s">
        <v>32</v>
      </c>
      <c r="B528" t="s">
        <v>33</v>
      </c>
      <c r="C528" t="s">
        <v>37</v>
      </c>
      <c r="D528" t="s">
        <v>38</v>
      </c>
      <c r="E528" t="s">
        <v>299</v>
      </c>
    </row>
    <row r="529" spans="1:5" x14ac:dyDescent="0.2">
      <c r="A529" t="s">
        <v>32</v>
      </c>
      <c r="B529" t="s">
        <v>33</v>
      </c>
      <c r="C529" t="s">
        <v>37</v>
      </c>
      <c r="D529" t="s">
        <v>38</v>
      </c>
      <c r="E529" t="s">
        <v>301</v>
      </c>
    </row>
    <row r="530" spans="1:5" x14ac:dyDescent="0.2">
      <c r="A530" t="s">
        <v>32</v>
      </c>
      <c r="B530" t="s">
        <v>33</v>
      </c>
      <c r="C530" t="s">
        <v>37</v>
      </c>
      <c r="D530" t="s">
        <v>38</v>
      </c>
      <c r="E530" t="s">
        <v>310</v>
      </c>
    </row>
    <row r="531" spans="1:5" x14ac:dyDescent="0.2">
      <c r="A531" t="s">
        <v>32</v>
      </c>
      <c r="B531" t="s">
        <v>33</v>
      </c>
      <c r="C531" t="s">
        <v>37</v>
      </c>
      <c r="D531" t="s">
        <v>38</v>
      </c>
      <c r="E531" t="s">
        <v>377</v>
      </c>
    </row>
    <row r="532" spans="1:5" x14ac:dyDescent="0.2">
      <c r="A532" t="s">
        <v>32</v>
      </c>
      <c r="B532" t="s">
        <v>33</v>
      </c>
      <c r="C532" t="s">
        <v>37</v>
      </c>
      <c r="D532" t="s">
        <v>38</v>
      </c>
      <c r="E532" t="s">
        <v>499</v>
      </c>
    </row>
    <row r="533" spans="1:5" x14ac:dyDescent="0.2">
      <c r="A533" t="s">
        <v>32</v>
      </c>
      <c r="B533" t="s">
        <v>33</v>
      </c>
      <c r="C533" t="s">
        <v>37</v>
      </c>
      <c r="D533" t="s">
        <v>38</v>
      </c>
      <c r="E533" t="s">
        <v>504</v>
      </c>
    </row>
    <row r="534" spans="1:5" x14ac:dyDescent="0.2">
      <c r="A534" t="s">
        <v>32</v>
      </c>
      <c r="B534" t="s">
        <v>33</v>
      </c>
      <c r="C534" t="s">
        <v>37</v>
      </c>
      <c r="D534" t="s">
        <v>38</v>
      </c>
      <c r="E534" t="s">
        <v>514</v>
      </c>
    </row>
    <row r="535" spans="1:5" x14ac:dyDescent="0.2">
      <c r="A535" t="s">
        <v>32</v>
      </c>
      <c r="B535" t="s">
        <v>33</v>
      </c>
      <c r="C535" t="s">
        <v>37</v>
      </c>
      <c r="D535" t="s">
        <v>38</v>
      </c>
      <c r="E535" t="s">
        <v>552</v>
      </c>
    </row>
    <row r="536" spans="1:5" x14ac:dyDescent="0.2">
      <c r="A536" t="s">
        <v>32</v>
      </c>
      <c r="B536" t="s">
        <v>33</v>
      </c>
      <c r="C536" t="s">
        <v>37</v>
      </c>
      <c r="D536" t="s">
        <v>38</v>
      </c>
      <c r="E536" t="s">
        <v>555</v>
      </c>
    </row>
    <row r="537" spans="1:5" x14ac:dyDescent="0.2">
      <c r="A537" t="s">
        <v>32</v>
      </c>
      <c r="B537" t="s">
        <v>33</v>
      </c>
      <c r="C537" t="s">
        <v>37</v>
      </c>
      <c r="D537" t="s">
        <v>38</v>
      </c>
      <c r="E537" t="s">
        <v>557</v>
      </c>
    </row>
    <row r="538" spans="1:5" x14ac:dyDescent="0.2">
      <c r="A538" t="s">
        <v>32</v>
      </c>
      <c r="B538" t="s">
        <v>33</v>
      </c>
      <c r="C538" t="s">
        <v>37</v>
      </c>
      <c r="D538" t="s">
        <v>38</v>
      </c>
      <c r="E538" t="s">
        <v>558</v>
      </c>
    </row>
    <row r="539" spans="1:5" x14ac:dyDescent="0.2">
      <c r="A539" t="s">
        <v>32</v>
      </c>
      <c r="B539" t="s">
        <v>33</v>
      </c>
      <c r="C539" t="s">
        <v>37</v>
      </c>
      <c r="D539" t="s">
        <v>38</v>
      </c>
      <c r="E539" t="s">
        <v>559</v>
      </c>
    </row>
    <row r="540" spans="1:5" x14ac:dyDescent="0.2">
      <c r="A540" t="s">
        <v>32</v>
      </c>
      <c r="B540" t="s">
        <v>33</v>
      </c>
      <c r="C540" t="s">
        <v>37</v>
      </c>
      <c r="D540" t="s">
        <v>38</v>
      </c>
      <c r="E540" t="s">
        <v>579</v>
      </c>
    </row>
    <row r="541" spans="1:5" x14ac:dyDescent="0.2">
      <c r="A541" t="s">
        <v>32</v>
      </c>
      <c r="B541" t="s">
        <v>33</v>
      </c>
      <c r="C541" t="s">
        <v>64</v>
      </c>
      <c r="D541" t="s">
        <v>65</v>
      </c>
      <c r="E541" t="s">
        <v>66</v>
      </c>
    </row>
    <row r="542" spans="1:5" x14ac:dyDescent="0.2">
      <c r="A542" t="s">
        <v>32</v>
      </c>
      <c r="B542" t="s">
        <v>33</v>
      </c>
      <c r="C542" t="s">
        <v>64</v>
      </c>
      <c r="D542" t="s">
        <v>65</v>
      </c>
      <c r="E542" t="s">
        <v>67</v>
      </c>
    </row>
    <row r="543" spans="1:5" x14ac:dyDescent="0.2">
      <c r="A543" t="s">
        <v>32</v>
      </c>
      <c r="B543" t="s">
        <v>33</v>
      </c>
      <c r="C543" t="s">
        <v>64</v>
      </c>
      <c r="D543" t="s">
        <v>65</v>
      </c>
      <c r="E543" t="s">
        <v>68</v>
      </c>
    </row>
    <row r="544" spans="1:5" x14ac:dyDescent="0.2">
      <c r="A544" t="s">
        <v>32</v>
      </c>
      <c r="B544" t="s">
        <v>33</v>
      </c>
      <c r="C544" t="s">
        <v>64</v>
      </c>
      <c r="D544" t="s">
        <v>65</v>
      </c>
      <c r="E544" t="s">
        <v>69</v>
      </c>
    </row>
    <row r="545" spans="1:5" x14ac:dyDescent="0.2">
      <c r="A545" t="s">
        <v>32</v>
      </c>
      <c r="B545" t="s">
        <v>33</v>
      </c>
      <c r="C545" t="s">
        <v>64</v>
      </c>
      <c r="D545" t="s">
        <v>65</v>
      </c>
      <c r="E545" t="s">
        <v>70</v>
      </c>
    </row>
    <row r="546" spans="1:5" x14ac:dyDescent="0.2">
      <c r="A546" t="s">
        <v>32</v>
      </c>
      <c r="B546" t="s">
        <v>33</v>
      </c>
      <c r="C546" t="s">
        <v>64</v>
      </c>
      <c r="D546" t="s">
        <v>65</v>
      </c>
      <c r="E546" t="s">
        <v>74</v>
      </c>
    </row>
    <row r="547" spans="1:5" x14ac:dyDescent="0.2">
      <c r="A547" t="s">
        <v>32</v>
      </c>
      <c r="B547" t="s">
        <v>33</v>
      </c>
      <c r="C547" t="s">
        <v>64</v>
      </c>
      <c r="D547" t="s">
        <v>65</v>
      </c>
      <c r="E547" t="s">
        <v>75</v>
      </c>
    </row>
    <row r="548" spans="1:5" x14ac:dyDescent="0.2">
      <c r="A548" t="s">
        <v>32</v>
      </c>
      <c r="B548" t="s">
        <v>33</v>
      </c>
      <c r="C548" t="s">
        <v>64</v>
      </c>
      <c r="D548" t="s">
        <v>65</v>
      </c>
      <c r="E548" t="s">
        <v>76</v>
      </c>
    </row>
    <row r="549" spans="1:5" x14ac:dyDescent="0.2">
      <c r="A549" t="s">
        <v>32</v>
      </c>
      <c r="B549" t="s">
        <v>33</v>
      </c>
      <c r="C549" t="s">
        <v>64</v>
      </c>
      <c r="D549" t="s">
        <v>65</v>
      </c>
      <c r="E549" t="s">
        <v>77</v>
      </c>
    </row>
    <row r="550" spans="1:5" x14ac:dyDescent="0.2">
      <c r="A550" t="s">
        <v>32</v>
      </c>
      <c r="B550" t="s">
        <v>33</v>
      </c>
      <c r="C550" t="s">
        <v>64</v>
      </c>
      <c r="D550" t="s">
        <v>65</v>
      </c>
      <c r="E550" t="s">
        <v>78</v>
      </c>
    </row>
    <row r="551" spans="1:5" x14ac:dyDescent="0.2">
      <c r="A551" t="s">
        <v>32</v>
      </c>
      <c r="B551" t="s">
        <v>33</v>
      </c>
      <c r="C551" t="s">
        <v>64</v>
      </c>
      <c r="D551" t="s">
        <v>65</v>
      </c>
      <c r="E551" t="s">
        <v>79</v>
      </c>
    </row>
    <row r="552" spans="1:5" x14ac:dyDescent="0.2">
      <c r="A552" t="s">
        <v>32</v>
      </c>
      <c r="B552" t="s">
        <v>33</v>
      </c>
      <c r="C552" t="s">
        <v>64</v>
      </c>
      <c r="D552" t="s">
        <v>65</v>
      </c>
      <c r="E552" t="s">
        <v>80</v>
      </c>
    </row>
    <row r="553" spans="1:5" x14ac:dyDescent="0.2">
      <c r="A553" t="s">
        <v>32</v>
      </c>
      <c r="B553" t="s">
        <v>33</v>
      </c>
      <c r="C553" t="s">
        <v>64</v>
      </c>
      <c r="D553" t="s">
        <v>65</v>
      </c>
      <c r="E553" t="s">
        <v>81</v>
      </c>
    </row>
    <row r="554" spans="1:5" x14ac:dyDescent="0.2">
      <c r="A554" t="s">
        <v>32</v>
      </c>
      <c r="B554" t="s">
        <v>33</v>
      </c>
      <c r="C554" t="s">
        <v>64</v>
      </c>
      <c r="D554" t="s">
        <v>65</v>
      </c>
      <c r="E554" t="s">
        <v>83</v>
      </c>
    </row>
    <row r="555" spans="1:5" x14ac:dyDescent="0.2">
      <c r="A555" t="s">
        <v>32</v>
      </c>
      <c r="B555" t="s">
        <v>33</v>
      </c>
      <c r="C555" t="s">
        <v>64</v>
      </c>
      <c r="D555" t="s">
        <v>65</v>
      </c>
      <c r="E555" t="s">
        <v>84</v>
      </c>
    </row>
    <row r="556" spans="1:5" x14ac:dyDescent="0.2">
      <c r="A556" t="s">
        <v>32</v>
      </c>
      <c r="B556" t="s">
        <v>33</v>
      </c>
      <c r="C556" t="s">
        <v>64</v>
      </c>
      <c r="D556" t="s">
        <v>65</v>
      </c>
      <c r="E556" t="s">
        <v>86</v>
      </c>
    </row>
    <row r="557" spans="1:5" x14ac:dyDescent="0.2">
      <c r="A557" t="s">
        <v>32</v>
      </c>
      <c r="B557" t="s">
        <v>33</v>
      </c>
      <c r="C557" t="s">
        <v>64</v>
      </c>
      <c r="D557" t="s">
        <v>65</v>
      </c>
      <c r="E557" t="s">
        <v>91</v>
      </c>
    </row>
    <row r="558" spans="1:5" x14ac:dyDescent="0.2">
      <c r="A558" t="s">
        <v>32</v>
      </c>
      <c r="B558" t="s">
        <v>33</v>
      </c>
      <c r="C558" t="s">
        <v>64</v>
      </c>
      <c r="D558" t="s">
        <v>65</v>
      </c>
      <c r="E558" t="s">
        <v>92</v>
      </c>
    </row>
    <row r="559" spans="1:5" x14ac:dyDescent="0.2">
      <c r="A559" t="s">
        <v>32</v>
      </c>
      <c r="B559" t="s">
        <v>33</v>
      </c>
      <c r="C559" t="s">
        <v>64</v>
      </c>
      <c r="D559" t="s">
        <v>65</v>
      </c>
      <c r="E559" t="s">
        <v>122</v>
      </c>
    </row>
    <row r="560" spans="1:5" x14ac:dyDescent="0.2">
      <c r="A560" t="s">
        <v>32</v>
      </c>
      <c r="B560" t="s">
        <v>33</v>
      </c>
      <c r="C560" t="s">
        <v>64</v>
      </c>
      <c r="D560" t="s">
        <v>65</v>
      </c>
      <c r="E560" t="s">
        <v>123</v>
      </c>
    </row>
    <row r="561" spans="1:5" x14ac:dyDescent="0.2">
      <c r="A561" t="s">
        <v>32</v>
      </c>
      <c r="B561" t="s">
        <v>33</v>
      </c>
      <c r="C561" t="s">
        <v>64</v>
      </c>
      <c r="D561" t="s">
        <v>65</v>
      </c>
      <c r="E561" t="s">
        <v>124</v>
      </c>
    </row>
    <row r="562" spans="1:5" x14ac:dyDescent="0.2">
      <c r="A562" t="s">
        <v>32</v>
      </c>
      <c r="B562" t="s">
        <v>33</v>
      </c>
      <c r="C562" t="s">
        <v>64</v>
      </c>
      <c r="D562" t="s">
        <v>65</v>
      </c>
      <c r="E562" t="s">
        <v>139</v>
      </c>
    </row>
    <row r="563" spans="1:5" x14ac:dyDescent="0.2">
      <c r="A563" t="s">
        <v>32</v>
      </c>
      <c r="B563" t="s">
        <v>33</v>
      </c>
      <c r="C563" t="s">
        <v>64</v>
      </c>
      <c r="D563" t="s">
        <v>65</v>
      </c>
      <c r="E563" t="s">
        <v>140</v>
      </c>
    </row>
    <row r="564" spans="1:5" x14ac:dyDescent="0.2">
      <c r="A564" t="s">
        <v>32</v>
      </c>
      <c r="B564" t="s">
        <v>33</v>
      </c>
      <c r="C564" t="s">
        <v>64</v>
      </c>
      <c r="D564" t="s">
        <v>65</v>
      </c>
      <c r="E564" t="s">
        <v>156</v>
      </c>
    </row>
    <row r="565" spans="1:5" x14ac:dyDescent="0.2">
      <c r="A565" t="s">
        <v>32</v>
      </c>
      <c r="B565" t="s">
        <v>33</v>
      </c>
      <c r="C565" t="s">
        <v>64</v>
      </c>
      <c r="D565" t="s">
        <v>65</v>
      </c>
      <c r="E565" t="s">
        <v>157</v>
      </c>
    </row>
    <row r="566" spans="1:5" x14ac:dyDescent="0.2">
      <c r="A566" t="s">
        <v>32</v>
      </c>
      <c r="B566" t="s">
        <v>33</v>
      </c>
      <c r="C566" t="s">
        <v>64</v>
      </c>
      <c r="D566" t="s">
        <v>65</v>
      </c>
      <c r="E566" t="s">
        <v>158</v>
      </c>
    </row>
    <row r="567" spans="1:5" x14ac:dyDescent="0.2">
      <c r="A567" t="s">
        <v>32</v>
      </c>
      <c r="B567" t="s">
        <v>33</v>
      </c>
      <c r="C567" t="s">
        <v>64</v>
      </c>
      <c r="D567" t="s">
        <v>65</v>
      </c>
      <c r="E567" t="s">
        <v>187</v>
      </c>
    </row>
    <row r="568" spans="1:5" x14ac:dyDescent="0.2">
      <c r="A568" t="s">
        <v>32</v>
      </c>
      <c r="B568" t="s">
        <v>33</v>
      </c>
      <c r="C568" t="s">
        <v>64</v>
      </c>
      <c r="D568" t="s">
        <v>65</v>
      </c>
      <c r="E568" t="s">
        <v>189</v>
      </c>
    </row>
    <row r="569" spans="1:5" x14ac:dyDescent="0.2">
      <c r="A569" t="s">
        <v>32</v>
      </c>
      <c r="B569" t="s">
        <v>33</v>
      </c>
      <c r="C569" t="s">
        <v>64</v>
      </c>
      <c r="D569" t="s">
        <v>65</v>
      </c>
      <c r="E569" t="s">
        <v>192</v>
      </c>
    </row>
    <row r="570" spans="1:5" x14ac:dyDescent="0.2">
      <c r="A570" t="s">
        <v>32</v>
      </c>
      <c r="B570" t="s">
        <v>33</v>
      </c>
      <c r="C570" t="s">
        <v>64</v>
      </c>
      <c r="D570" t="s">
        <v>65</v>
      </c>
      <c r="E570" t="s">
        <v>215</v>
      </c>
    </row>
    <row r="571" spans="1:5" x14ac:dyDescent="0.2">
      <c r="A571" t="s">
        <v>32</v>
      </c>
      <c r="B571" t="s">
        <v>33</v>
      </c>
      <c r="C571" t="s">
        <v>64</v>
      </c>
      <c r="D571" t="s">
        <v>65</v>
      </c>
      <c r="E571" t="s">
        <v>216</v>
      </c>
    </row>
    <row r="572" spans="1:5" x14ac:dyDescent="0.2">
      <c r="A572" t="s">
        <v>32</v>
      </c>
      <c r="B572" t="s">
        <v>33</v>
      </c>
      <c r="C572" t="s">
        <v>64</v>
      </c>
      <c r="D572" t="s">
        <v>65</v>
      </c>
      <c r="E572" t="s">
        <v>217</v>
      </c>
    </row>
    <row r="573" spans="1:5" x14ac:dyDescent="0.2">
      <c r="A573" t="s">
        <v>32</v>
      </c>
      <c r="B573" t="s">
        <v>33</v>
      </c>
      <c r="C573" t="s">
        <v>64</v>
      </c>
      <c r="D573" t="s">
        <v>65</v>
      </c>
      <c r="E573" t="s">
        <v>222</v>
      </c>
    </row>
    <row r="574" spans="1:5" x14ac:dyDescent="0.2">
      <c r="A574" t="s">
        <v>32</v>
      </c>
      <c r="B574" t="s">
        <v>33</v>
      </c>
      <c r="C574" t="s">
        <v>64</v>
      </c>
      <c r="D574" t="s">
        <v>65</v>
      </c>
      <c r="E574" t="s">
        <v>225</v>
      </c>
    </row>
    <row r="575" spans="1:5" x14ac:dyDescent="0.2">
      <c r="A575" t="s">
        <v>32</v>
      </c>
      <c r="B575" t="s">
        <v>33</v>
      </c>
      <c r="C575" t="s">
        <v>64</v>
      </c>
      <c r="D575" t="s">
        <v>65</v>
      </c>
      <c r="E575" t="s">
        <v>226</v>
      </c>
    </row>
    <row r="576" spans="1:5" x14ac:dyDescent="0.2">
      <c r="A576" t="s">
        <v>32</v>
      </c>
      <c r="B576" t="s">
        <v>33</v>
      </c>
      <c r="C576" t="s">
        <v>64</v>
      </c>
      <c r="D576" t="s">
        <v>65</v>
      </c>
      <c r="E576" t="s">
        <v>283</v>
      </c>
    </row>
    <row r="577" spans="1:5" x14ac:dyDescent="0.2">
      <c r="A577" t="s">
        <v>32</v>
      </c>
      <c r="B577" t="s">
        <v>33</v>
      </c>
      <c r="C577" t="s">
        <v>64</v>
      </c>
      <c r="D577" t="s">
        <v>65</v>
      </c>
      <c r="E577" t="s">
        <v>292</v>
      </c>
    </row>
    <row r="578" spans="1:5" x14ac:dyDescent="0.2">
      <c r="A578" t="s">
        <v>32</v>
      </c>
      <c r="B578" t="s">
        <v>33</v>
      </c>
      <c r="C578" t="s">
        <v>64</v>
      </c>
      <c r="D578" t="s">
        <v>65</v>
      </c>
      <c r="E578" t="s">
        <v>293</v>
      </c>
    </row>
    <row r="579" spans="1:5" x14ac:dyDescent="0.2">
      <c r="A579" t="s">
        <v>32</v>
      </c>
      <c r="B579" t="s">
        <v>33</v>
      </c>
      <c r="C579" t="s">
        <v>64</v>
      </c>
      <c r="D579" t="s">
        <v>65</v>
      </c>
      <c r="E579" t="s">
        <v>295</v>
      </c>
    </row>
    <row r="580" spans="1:5" x14ac:dyDescent="0.2">
      <c r="A580" t="s">
        <v>32</v>
      </c>
      <c r="B580" t="s">
        <v>33</v>
      </c>
      <c r="C580" t="s">
        <v>64</v>
      </c>
      <c r="D580" t="s">
        <v>65</v>
      </c>
      <c r="E580" t="s">
        <v>409</v>
      </c>
    </row>
    <row r="581" spans="1:5" x14ac:dyDescent="0.2">
      <c r="A581" t="s">
        <v>32</v>
      </c>
      <c r="B581" t="s">
        <v>33</v>
      </c>
      <c r="C581" t="s">
        <v>64</v>
      </c>
      <c r="D581" t="s">
        <v>65</v>
      </c>
      <c r="E581" t="s">
        <v>442</v>
      </c>
    </row>
    <row r="582" spans="1:5" x14ac:dyDescent="0.2">
      <c r="A582" t="s">
        <v>32</v>
      </c>
      <c r="B582" t="s">
        <v>33</v>
      </c>
      <c r="C582" t="s">
        <v>64</v>
      </c>
      <c r="D582" t="s">
        <v>65</v>
      </c>
      <c r="E582" t="s">
        <v>447</v>
      </c>
    </row>
    <row r="583" spans="1:5" x14ac:dyDescent="0.2">
      <c r="A583" t="s">
        <v>32</v>
      </c>
      <c r="B583" t="s">
        <v>33</v>
      </c>
      <c r="C583" t="s">
        <v>64</v>
      </c>
      <c r="D583" t="s">
        <v>65</v>
      </c>
      <c r="E583" t="s">
        <v>458</v>
      </c>
    </row>
    <row r="584" spans="1:5" x14ac:dyDescent="0.2">
      <c r="A584" t="s">
        <v>32</v>
      </c>
      <c r="B584" t="s">
        <v>33</v>
      </c>
      <c r="C584" t="s">
        <v>64</v>
      </c>
      <c r="D584" t="s">
        <v>65</v>
      </c>
      <c r="E584" t="s">
        <v>460</v>
      </c>
    </row>
    <row r="585" spans="1:5" x14ac:dyDescent="0.2">
      <c r="A585" t="s">
        <v>32</v>
      </c>
      <c r="B585" t="s">
        <v>33</v>
      </c>
      <c r="C585" t="s">
        <v>64</v>
      </c>
      <c r="D585" t="s">
        <v>65</v>
      </c>
      <c r="E585" t="s">
        <v>462</v>
      </c>
    </row>
    <row r="586" spans="1:5" x14ac:dyDescent="0.2">
      <c r="A586" t="s">
        <v>32</v>
      </c>
      <c r="B586" t="s">
        <v>33</v>
      </c>
      <c r="C586" t="s">
        <v>64</v>
      </c>
      <c r="D586" t="s">
        <v>65</v>
      </c>
      <c r="E586" t="s">
        <v>507</v>
      </c>
    </row>
    <row r="587" spans="1:5" x14ac:dyDescent="0.2">
      <c r="A587" t="s">
        <v>32</v>
      </c>
      <c r="B587" t="s">
        <v>33</v>
      </c>
      <c r="C587" t="s">
        <v>64</v>
      </c>
      <c r="D587" t="s">
        <v>65</v>
      </c>
      <c r="E587" t="s">
        <v>510</v>
      </c>
    </row>
    <row r="588" spans="1:5" x14ac:dyDescent="0.2">
      <c r="A588" t="s">
        <v>32</v>
      </c>
      <c r="B588" t="s">
        <v>33</v>
      </c>
      <c r="C588" t="s">
        <v>64</v>
      </c>
      <c r="D588" t="s">
        <v>65</v>
      </c>
      <c r="E588" t="s">
        <v>515</v>
      </c>
    </row>
    <row r="589" spans="1:5" x14ac:dyDescent="0.2">
      <c r="A589" t="s">
        <v>32</v>
      </c>
      <c r="B589" t="s">
        <v>33</v>
      </c>
      <c r="C589" t="s">
        <v>64</v>
      </c>
      <c r="D589" t="s">
        <v>65</v>
      </c>
      <c r="E589" t="s">
        <v>553</v>
      </c>
    </row>
    <row r="590" spans="1:5" x14ac:dyDescent="0.2">
      <c r="A590" t="s">
        <v>32</v>
      </c>
      <c r="B590" t="s">
        <v>33</v>
      </c>
      <c r="C590" t="s">
        <v>64</v>
      </c>
      <c r="D590" t="s">
        <v>65</v>
      </c>
      <c r="E590" t="s">
        <v>556</v>
      </c>
    </row>
    <row r="591" spans="1:5" x14ac:dyDescent="0.2">
      <c r="A591" t="s">
        <v>32</v>
      </c>
      <c r="B591" t="s">
        <v>33</v>
      </c>
      <c r="C591" t="s">
        <v>64</v>
      </c>
      <c r="D591" t="s">
        <v>65</v>
      </c>
      <c r="E591" t="s">
        <v>566</v>
      </c>
    </row>
    <row r="592" spans="1:5" x14ac:dyDescent="0.2">
      <c r="A592" t="s">
        <v>32</v>
      </c>
      <c r="B592" t="s">
        <v>33</v>
      </c>
      <c r="C592" t="s">
        <v>64</v>
      </c>
      <c r="D592" t="s">
        <v>65</v>
      </c>
      <c r="E592" t="s">
        <v>573</v>
      </c>
    </row>
    <row r="593" spans="1:5" x14ac:dyDescent="0.2">
      <c r="A593" t="s">
        <v>32</v>
      </c>
      <c r="B593" t="s">
        <v>33</v>
      </c>
      <c r="C593" t="s">
        <v>71</v>
      </c>
      <c r="D593" t="s">
        <v>72</v>
      </c>
      <c r="E593" t="s">
        <v>73</v>
      </c>
    </row>
    <row r="594" spans="1:5" x14ac:dyDescent="0.2">
      <c r="A594" t="s">
        <v>32</v>
      </c>
      <c r="B594" t="s">
        <v>33</v>
      </c>
      <c r="C594" t="s">
        <v>71</v>
      </c>
      <c r="D594" t="s">
        <v>72</v>
      </c>
      <c r="E594" t="s">
        <v>85</v>
      </c>
    </row>
    <row r="595" spans="1:5" x14ac:dyDescent="0.2">
      <c r="A595" t="s">
        <v>32</v>
      </c>
      <c r="B595" t="s">
        <v>33</v>
      </c>
      <c r="C595" t="s">
        <v>71</v>
      </c>
      <c r="D595" t="s">
        <v>72</v>
      </c>
      <c r="E595" t="s">
        <v>105</v>
      </c>
    </row>
    <row r="596" spans="1:5" x14ac:dyDescent="0.2">
      <c r="A596" t="s">
        <v>32</v>
      </c>
      <c r="B596" t="s">
        <v>33</v>
      </c>
      <c r="C596" t="s">
        <v>71</v>
      </c>
      <c r="D596" t="s">
        <v>72</v>
      </c>
      <c r="E596" t="s">
        <v>149</v>
      </c>
    </row>
    <row r="597" spans="1:5" x14ac:dyDescent="0.2">
      <c r="A597" t="s">
        <v>32</v>
      </c>
      <c r="B597" t="s">
        <v>33</v>
      </c>
      <c r="C597" t="s">
        <v>71</v>
      </c>
      <c r="D597" t="s">
        <v>72</v>
      </c>
      <c r="E597" t="s">
        <v>150</v>
      </c>
    </row>
    <row r="598" spans="1:5" x14ac:dyDescent="0.2">
      <c r="A598" t="s">
        <v>32</v>
      </c>
      <c r="B598" t="s">
        <v>33</v>
      </c>
      <c r="C598" t="s">
        <v>71</v>
      </c>
      <c r="D598" t="s">
        <v>72</v>
      </c>
      <c r="E598" t="s">
        <v>494</v>
      </c>
    </row>
    <row r="599" spans="1:5" x14ac:dyDescent="0.2">
      <c r="A599" t="s">
        <v>44</v>
      </c>
      <c r="B599" t="s">
        <v>45</v>
      </c>
      <c r="C599" t="s">
        <v>198</v>
      </c>
      <c r="D599" t="s">
        <v>199</v>
      </c>
      <c r="E599" t="s">
        <v>200</v>
      </c>
    </row>
    <row r="600" spans="1:5" x14ac:dyDescent="0.2">
      <c r="A600" t="s">
        <v>44</v>
      </c>
      <c r="B600" t="s">
        <v>45</v>
      </c>
      <c r="C600" t="s">
        <v>198</v>
      </c>
      <c r="D600" t="s">
        <v>199</v>
      </c>
      <c r="E600" t="s">
        <v>527</v>
      </c>
    </row>
    <row r="601" spans="1:5" x14ac:dyDescent="0.2">
      <c r="A601" t="s">
        <v>44</v>
      </c>
      <c r="B601" t="s">
        <v>45</v>
      </c>
      <c r="C601" t="s">
        <v>198</v>
      </c>
      <c r="D601" t="s">
        <v>199</v>
      </c>
      <c r="E601" t="s">
        <v>528</v>
      </c>
    </row>
    <row r="602" spans="1:5" x14ac:dyDescent="0.2">
      <c r="A602" t="s">
        <v>44</v>
      </c>
      <c r="B602" t="s">
        <v>45</v>
      </c>
      <c r="C602" t="s">
        <v>198</v>
      </c>
      <c r="D602" t="s">
        <v>199</v>
      </c>
      <c r="E602" t="s">
        <v>529</v>
      </c>
    </row>
    <row r="603" spans="1:5" x14ac:dyDescent="0.2">
      <c r="A603" t="s">
        <v>44</v>
      </c>
      <c r="B603" t="s">
        <v>45</v>
      </c>
      <c r="C603" t="s">
        <v>198</v>
      </c>
      <c r="D603" t="s">
        <v>199</v>
      </c>
      <c r="E603" t="s">
        <v>530</v>
      </c>
    </row>
    <row r="604" spans="1:5" x14ac:dyDescent="0.2">
      <c r="A604" t="s">
        <v>44</v>
      </c>
      <c r="B604" t="s">
        <v>45</v>
      </c>
      <c r="C604" t="s">
        <v>195</v>
      </c>
      <c r="D604" t="s">
        <v>196</v>
      </c>
      <c r="E604" t="s">
        <v>197</v>
      </c>
    </row>
    <row r="605" spans="1:5" x14ac:dyDescent="0.2">
      <c r="A605" t="s">
        <v>44</v>
      </c>
      <c r="B605" t="s">
        <v>45</v>
      </c>
      <c r="C605" t="s">
        <v>195</v>
      </c>
      <c r="D605" t="s">
        <v>196</v>
      </c>
      <c r="E605" t="s">
        <v>208</v>
      </c>
    </row>
    <row r="606" spans="1:5" x14ac:dyDescent="0.2">
      <c r="A606" t="s">
        <v>44</v>
      </c>
      <c r="B606" t="s">
        <v>45</v>
      </c>
      <c r="C606" t="s">
        <v>195</v>
      </c>
      <c r="D606" t="s">
        <v>196</v>
      </c>
      <c r="E606" t="s">
        <v>213</v>
      </c>
    </row>
    <row r="607" spans="1:5" x14ac:dyDescent="0.2">
      <c r="A607" t="s">
        <v>44</v>
      </c>
      <c r="B607" t="s">
        <v>45</v>
      </c>
      <c r="C607" t="s">
        <v>195</v>
      </c>
      <c r="D607" t="s">
        <v>196</v>
      </c>
      <c r="E607" t="s">
        <v>453</v>
      </c>
    </row>
    <row r="608" spans="1:5" x14ac:dyDescent="0.2">
      <c r="A608" t="s">
        <v>44</v>
      </c>
      <c r="B608" t="s">
        <v>45</v>
      </c>
      <c r="C608" t="s">
        <v>195</v>
      </c>
      <c r="D608" t="s">
        <v>196</v>
      </c>
      <c r="E608" t="s">
        <v>474</v>
      </c>
    </row>
    <row r="609" spans="1:5" x14ac:dyDescent="0.2">
      <c r="A609" t="s">
        <v>44</v>
      </c>
      <c r="B609" t="s">
        <v>45</v>
      </c>
      <c r="C609" t="s">
        <v>195</v>
      </c>
      <c r="D609" t="s">
        <v>196</v>
      </c>
      <c r="E609" t="s">
        <v>489</v>
      </c>
    </row>
    <row r="610" spans="1:5" x14ac:dyDescent="0.2">
      <c r="A610" t="s">
        <v>44</v>
      </c>
      <c r="B610" t="s">
        <v>45</v>
      </c>
      <c r="C610" t="s">
        <v>195</v>
      </c>
      <c r="D610" t="s">
        <v>196</v>
      </c>
      <c r="E610" t="s">
        <v>535</v>
      </c>
    </row>
    <row r="611" spans="1:5" x14ac:dyDescent="0.2">
      <c r="A611" t="s">
        <v>44</v>
      </c>
      <c r="B611" t="s">
        <v>45</v>
      </c>
      <c r="C611" t="s">
        <v>338</v>
      </c>
      <c r="D611" t="s">
        <v>339</v>
      </c>
      <c r="E611" t="s">
        <v>340</v>
      </c>
    </row>
    <row r="612" spans="1:5" x14ac:dyDescent="0.2">
      <c r="A612" t="s">
        <v>44</v>
      </c>
      <c r="B612" t="s">
        <v>45</v>
      </c>
      <c r="C612" t="s">
        <v>338</v>
      </c>
      <c r="D612" t="s">
        <v>339</v>
      </c>
      <c r="E612" t="s">
        <v>522</v>
      </c>
    </row>
    <row r="613" spans="1:5" x14ac:dyDescent="0.2">
      <c r="A613" t="s">
        <v>32</v>
      </c>
      <c r="B613" t="s">
        <v>33</v>
      </c>
      <c r="C613" t="s">
        <v>181</v>
      </c>
      <c r="D613" t="s">
        <v>182</v>
      </c>
      <c r="E613" t="s">
        <v>183</v>
      </c>
    </row>
    <row r="614" spans="1:5" x14ac:dyDescent="0.2">
      <c r="A614" t="s">
        <v>32</v>
      </c>
      <c r="B614" t="s">
        <v>33</v>
      </c>
      <c r="C614" t="s">
        <v>181</v>
      </c>
      <c r="D614" t="s">
        <v>182</v>
      </c>
      <c r="E614" t="s">
        <v>207</v>
      </c>
    </row>
    <row r="615" spans="1:5" x14ac:dyDescent="0.2">
      <c r="A615" t="s">
        <v>32</v>
      </c>
      <c r="B615" t="s">
        <v>33</v>
      </c>
      <c r="C615" t="s">
        <v>181</v>
      </c>
      <c r="D615" t="s">
        <v>182</v>
      </c>
      <c r="E615" t="s">
        <v>223</v>
      </c>
    </row>
    <row r="616" spans="1:5" x14ac:dyDescent="0.2">
      <c r="A616" t="s">
        <v>93</v>
      </c>
      <c r="B616" t="s">
        <v>94</v>
      </c>
      <c r="C616" t="s">
        <v>181</v>
      </c>
      <c r="D616" t="s">
        <v>182</v>
      </c>
      <c r="E616" t="s">
        <v>304</v>
      </c>
    </row>
    <row r="617" spans="1:5" x14ac:dyDescent="0.2">
      <c r="A617" t="s">
        <v>93</v>
      </c>
      <c r="B617" t="s">
        <v>94</v>
      </c>
      <c r="C617" t="s">
        <v>181</v>
      </c>
      <c r="D617" t="s">
        <v>182</v>
      </c>
      <c r="E617" t="s">
        <v>305</v>
      </c>
    </row>
    <row r="618" spans="1:5" x14ac:dyDescent="0.2">
      <c r="A618" t="s">
        <v>32</v>
      </c>
      <c r="B618" t="s">
        <v>33</v>
      </c>
      <c r="C618" t="s">
        <v>181</v>
      </c>
      <c r="D618" t="s">
        <v>182</v>
      </c>
      <c r="E618" t="s">
        <v>308</v>
      </c>
    </row>
    <row r="619" spans="1:5" x14ac:dyDescent="0.2">
      <c r="A619" t="s">
        <v>32</v>
      </c>
      <c r="B619" t="s">
        <v>33</v>
      </c>
      <c r="C619" t="s">
        <v>181</v>
      </c>
      <c r="D619" t="s">
        <v>182</v>
      </c>
      <c r="E619" t="s">
        <v>388</v>
      </c>
    </row>
    <row r="620" spans="1:5" x14ac:dyDescent="0.2">
      <c r="A620" t="s">
        <v>32</v>
      </c>
      <c r="B620" t="s">
        <v>33</v>
      </c>
      <c r="C620" t="s">
        <v>181</v>
      </c>
      <c r="D620" t="s">
        <v>182</v>
      </c>
      <c r="E620" t="s">
        <v>451</v>
      </c>
    </row>
    <row r="621" spans="1:5" x14ac:dyDescent="0.2">
      <c r="A621" t="s">
        <v>32</v>
      </c>
      <c r="B621" t="s">
        <v>33</v>
      </c>
      <c r="C621" t="s">
        <v>181</v>
      </c>
      <c r="D621" t="s">
        <v>182</v>
      </c>
      <c r="E621" t="s">
        <v>593</v>
      </c>
    </row>
    <row r="622" spans="1:5" x14ac:dyDescent="0.2">
      <c r="A622" t="s">
        <v>32</v>
      </c>
      <c r="B622" t="s">
        <v>33</v>
      </c>
      <c r="C622" t="s">
        <v>296</v>
      </c>
      <c r="D622" t="s">
        <v>297</v>
      </c>
      <c r="E622" t="s">
        <v>298</v>
      </c>
    </row>
    <row r="623" spans="1:5" x14ac:dyDescent="0.2">
      <c r="A623" t="s">
        <v>32</v>
      </c>
      <c r="B623" t="s">
        <v>33</v>
      </c>
      <c r="C623" t="s">
        <v>296</v>
      </c>
      <c r="D623" t="s">
        <v>297</v>
      </c>
      <c r="E623" t="s">
        <v>372</v>
      </c>
    </row>
    <row r="624" spans="1:5" x14ac:dyDescent="0.2">
      <c r="A624" t="s">
        <v>32</v>
      </c>
      <c r="B624" t="s">
        <v>33</v>
      </c>
      <c r="C624" t="s">
        <v>296</v>
      </c>
      <c r="D624" t="s">
        <v>297</v>
      </c>
      <c r="E624" t="s">
        <v>386</v>
      </c>
    </row>
    <row r="625" spans="1:5" x14ac:dyDescent="0.2">
      <c r="A625" t="s">
        <v>32</v>
      </c>
      <c r="B625" t="s">
        <v>33</v>
      </c>
      <c r="C625" t="s">
        <v>296</v>
      </c>
      <c r="D625" t="s">
        <v>297</v>
      </c>
      <c r="E625" t="s">
        <v>392</v>
      </c>
    </row>
    <row r="626" spans="1:5" x14ac:dyDescent="0.2">
      <c r="A626" t="s">
        <v>32</v>
      </c>
      <c r="B626" t="s">
        <v>33</v>
      </c>
      <c r="C626" t="s">
        <v>296</v>
      </c>
      <c r="D626" t="s">
        <v>297</v>
      </c>
      <c r="E626" t="s">
        <v>415</v>
      </c>
    </row>
    <row r="627" spans="1:5" x14ac:dyDescent="0.2">
      <c r="A627" t="s">
        <v>32</v>
      </c>
      <c r="B627" t="s">
        <v>33</v>
      </c>
      <c r="C627" t="s">
        <v>296</v>
      </c>
      <c r="D627" t="s">
        <v>297</v>
      </c>
      <c r="E627" t="s">
        <v>501</v>
      </c>
    </row>
    <row r="628" spans="1:5" x14ac:dyDescent="0.2">
      <c r="A628" t="s">
        <v>32</v>
      </c>
      <c r="B628" t="s">
        <v>33</v>
      </c>
      <c r="C628" t="s">
        <v>296</v>
      </c>
      <c r="D628" t="s">
        <v>297</v>
      </c>
      <c r="E628" t="s">
        <v>513</v>
      </c>
    </row>
    <row r="629" spans="1:5" x14ac:dyDescent="0.2">
      <c r="A629" t="s">
        <v>32</v>
      </c>
      <c r="B629" t="s">
        <v>33</v>
      </c>
      <c r="C629" t="s">
        <v>357</v>
      </c>
      <c r="D629" t="s">
        <v>358</v>
      </c>
      <c r="E629" t="s">
        <v>359</v>
      </c>
    </row>
    <row r="630" spans="1:5" x14ac:dyDescent="0.2">
      <c r="A630" t="s">
        <v>32</v>
      </c>
      <c r="B630" t="s">
        <v>33</v>
      </c>
      <c r="C630" t="s">
        <v>357</v>
      </c>
      <c r="D630" t="s">
        <v>358</v>
      </c>
      <c r="E630" t="s">
        <v>361</v>
      </c>
    </row>
    <row r="631" spans="1:5" x14ac:dyDescent="0.2">
      <c r="A631" t="s">
        <v>32</v>
      </c>
      <c r="B631" t="s">
        <v>33</v>
      </c>
      <c r="C631" t="s">
        <v>357</v>
      </c>
      <c r="D631" t="s">
        <v>358</v>
      </c>
      <c r="E631" t="s">
        <v>365</v>
      </c>
    </row>
    <row r="632" spans="1:5" x14ac:dyDescent="0.2">
      <c r="A632" t="s">
        <v>32</v>
      </c>
      <c r="B632" t="s">
        <v>33</v>
      </c>
      <c r="C632" t="s">
        <v>357</v>
      </c>
      <c r="D632" t="s">
        <v>358</v>
      </c>
      <c r="E632" t="s">
        <v>413</v>
      </c>
    </row>
    <row r="633" spans="1:5" x14ac:dyDescent="0.2">
      <c r="A633" t="s">
        <v>32</v>
      </c>
      <c r="B633" t="s">
        <v>33</v>
      </c>
      <c r="C633" t="s">
        <v>357</v>
      </c>
      <c r="D633" t="s">
        <v>358</v>
      </c>
      <c r="E633" t="s">
        <v>422</v>
      </c>
    </row>
    <row r="634" spans="1:5" x14ac:dyDescent="0.2">
      <c r="A634" t="s">
        <v>32</v>
      </c>
      <c r="B634" t="s">
        <v>33</v>
      </c>
      <c r="C634" t="s">
        <v>357</v>
      </c>
      <c r="D634" t="s">
        <v>358</v>
      </c>
      <c r="E634" t="s">
        <v>425</v>
      </c>
    </row>
    <row r="635" spans="1:5" x14ac:dyDescent="0.2">
      <c r="A635" t="s">
        <v>32</v>
      </c>
      <c r="B635" t="s">
        <v>33</v>
      </c>
      <c r="C635" t="s">
        <v>357</v>
      </c>
      <c r="D635" t="s">
        <v>358</v>
      </c>
      <c r="E635" t="s">
        <v>426</v>
      </c>
    </row>
    <row r="636" spans="1:5" x14ac:dyDescent="0.2">
      <c r="A636" t="s">
        <v>32</v>
      </c>
      <c r="B636" t="s">
        <v>33</v>
      </c>
      <c r="C636" t="s">
        <v>357</v>
      </c>
      <c r="D636" t="s">
        <v>358</v>
      </c>
      <c r="E636" t="s">
        <v>470</v>
      </c>
    </row>
    <row r="637" spans="1:5" x14ac:dyDescent="0.2">
      <c r="A637" t="s">
        <v>32</v>
      </c>
      <c r="B637" t="s">
        <v>33</v>
      </c>
      <c r="C637" t="s">
        <v>357</v>
      </c>
      <c r="D637" t="s">
        <v>358</v>
      </c>
      <c r="E637" t="s">
        <v>520</v>
      </c>
    </row>
    <row r="638" spans="1:5" x14ac:dyDescent="0.2">
      <c r="A638" t="s">
        <v>32</v>
      </c>
      <c r="B638" t="s">
        <v>33</v>
      </c>
      <c r="C638" t="s">
        <v>357</v>
      </c>
      <c r="D638" t="s">
        <v>358</v>
      </c>
      <c r="E638" t="s">
        <v>538</v>
      </c>
    </row>
    <row r="639" spans="1:5" x14ac:dyDescent="0.2">
      <c r="A639" t="s">
        <v>32</v>
      </c>
      <c r="B639" t="s">
        <v>33</v>
      </c>
      <c r="C639" t="s">
        <v>357</v>
      </c>
      <c r="D639" t="s">
        <v>358</v>
      </c>
      <c r="E639" t="s">
        <v>569</v>
      </c>
    </row>
  </sheetData>
  <autoFilter ref="A1:E639" xr:uid="{00000000-0009-0000-0000-000001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SMoveSetID xmlns="23538282-7944-4d0b-bb19-63d9cbcf598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392E44D22A814C8EFF9911490171FA" ma:contentTypeVersion="1" ma:contentTypeDescription="Create a new document." ma:contentTypeScope="" ma:versionID="4cafaaddb0e884951e2f3c38d289d1e5">
  <xsd:schema xmlns:xsd="http://www.w3.org/2001/XMLSchema" xmlns:xs="http://www.w3.org/2001/XMLSchema" xmlns:p="http://schemas.microsoft.com/office/2006/metadata/properties" xmlns:ns2="23538282-7944-4d0b-bb19-63d9cbcf598c" targetNamespace="http://schemas.microsoft.com/office/2006/metadata/properties" ma:root="true" ma:fieldsID="930b22e17e69da04fc0853840a9a8e48" ns2:_="">
    <xsd:import namespace="23538282-7944-4d0b-bb19-63d9cbcf598c"/>
    <xsd:element name="properties">
      <xsd:complexType>
        <xsd:sequence>
          <xsd:element name="documentManagement">
            <xsd:complexType>
              <xsd:all>
                <xsd:element ref="ns2:TSMoveSe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538282-7944-4d0b-bb19-63d9cbcf598c" elementFormDefault="qualified">
    <xsd:import namespace="http://schemas.microsoft.com/office/2006/documentManagement/types"/>
    <xsd:import namespace="http://schemas.microsoft.com/office/infopath/2007/PartnerControls"/>
    <xsd:element name="TSMoveSetID" ma:index="8" nillable="true" ma:displayName="TSMoveSetID" ma:description="This field contains document metadata from TeamShare" ma:internalName="TSMoveSetID">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5BAADA4-BF09-471E-A9C0-5AA7488591AE}">
  <ds:schemaRefs>
    <ds:schemaRef ds:uri="http://schemas.microsoft.com/office/2006/metadata/properties"/>
    <ds:schemaRef ds:uri="http://schemas.microsoft.com/office/infopath/2007/PartnerControls"/>
    <ds:schemaRef ds:uri="23538282-7944-4d0b-bb19-63d9cbcf598c"/>
  </ds:schemaRefs>
</ds:datastoreItem>
</file>

<file path=customXml/itemProps2.xml><?xml version="1.0" encoding="utf-8"?>
<ds:datastoreItem xmlns:ds="http://schemas.openxmlformats.org/officeDocument/2006/customXml" ds:itemID="{FFCCF39A-ECB5-42AD-8C58-4541EE519A00}">
  <ds:schemaRefs>
    <ds:schemaRef ds:uri="http://schemas.microsoft.com/sharepoint/v3/contenttype/forms"/>
  </ds:schemaRefs>
</ds:datastoreItem>
</file>

<file path=customXml/itemProps3.xml><?xml version="1.0" encoding="utf-8"?>
<ds:datastoreItem xmlns:ds="http://schemas.openxmlformats.org/officeDocument/2006/customXml" ds:itemID="{5DFB7917-062B-4A8A-AA1B-47208E26D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538282-7944-4d0b-bb19-63d9cbcf5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7D012C0-EDEB-4616-8C7C-E6B229C67C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vt:i4>
      </vt:variant>
    </vt:vector>
  </HeadingPairs>
  <TitlesOfParts>
    <vt:vector size="4" baseType="lpstr">
      <vt:lpstr>Miljøkortlægning, bus</vt:lpstr>
      <vt:lpstr>Fraktionsoversigt</vt:lpstr>
      <vt:lpstr>Fraktionsoversigt!EksterneData_1</vt:lpstr>
      <vt:lpstr>'Miljøkortlægning, bus'!Udskriftsområde</vt:lpstr>
    </vt:vector>
  </TitlesOfParts>
  <Company>Hovedstadens Udviklingsråd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Skema til operatørerne - Bus, 2016 - IKKE KLAR</dc:title>
  <dc:creator>JKD</dc:creator>
  <cp:lastModifiedBy>Tina Larsen</cp:lastModifiedBy>
  <cp:lastPrinted>2010-11-01T12:39:10Z</cp:lastPrinted>
  <dcterms:created xsi:type="dcterms:W3CDTF">2009-07-29T11:53:30Z</dcterms:created>
  <dcterms:modified xsi:type="dcterms:W3CDTF">2024-01-12T15:34:16Z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THECA-739959</vt:lpwstr>
  </property>
  <property fmtid="{D5CDD505-2E9C-101B-9397-08002B2CF9AE}" pid="3" name="_dlc_DocIdItemGuid">
    <vt:lpwstr>f91ac0c0-d54d-40cb-9ae7-69da5ec22a42</vt:lpwstr>
  </property>
  <property fmtid="{D5CDD505-2E9C-101B-9397-08002B2CF9AE}" pid="4" name="_dlc_DocIdUrl">
    <vt:lpwstr>http://movit/MoviT/2003/12/2/ThecaSag-89163/_layouts/DocIdRedir.aspx?ID=THECA-739959, THECA-739959</vt:lpwstr>
  </property>
  <property fmtid="{D5CDD505-2E9C-101B-9397-08002B2CF9AE}" pid="5" name="display_urn:schemas-microsoft-com:office:office#Editor">
    <vt:lpwstr>Joachim Reinhard Danchell</vt:lpwstr>
  </property>
  <property fmtid="{D5CDD505-2E9C-101B-9397-08002B2CF9AE}" pid="6" name="Afdelingsnavn">
    <vt:lpwstr>Kontrakter, Center for Drift, Operatører og Kunder</vt:lpwstr>
  </property>
  <property fmtid="{D5CDD505-2E9C-101B-9397-08002B2CF9AE}" pid="7" name="Movia Adresse">
    <vt:lpwstr>Gammel Køge Landevej 3</vt:lpwstr>
  </property>
  <property fmtid="{D5CDD505-2E9C-101B-9397-08002B2CF9AE}" pid="8" name="Movia Postnummer">
    <vt:lpwstr>DK-2500</vt:lpwstr>
  </property>
  <property fmtid="{D5CDD505-2E9C-101B-9397-08002B2CF9AE}" pid="9" name="Movia Telefon">
    <vt:lpwstr>36 13 14 00</vt:lpwstr>
  </property>
  <property fmtid="{D5CDD505-2E9C-101B-9397-08002B2CF9AE}" pid="10" name="Movia Fax">
    <vt:lpwstr>36 13 20 97</vt:lpwstr>
  </property>
  <property fmtid="{D5CDD505-2E9C-101B-9397-08002B2CF9AE}" pid="11" name="Movia By">
    <vt:lpwstr>Valby</vt:lpwstr>
  </property>
  <property fmtid="{D5CDD505-2E9C-101B-9397-08002B2CF9AE}" pid="12" name="ContentTypeId">
    <vt:lpwstr>0x010100EF392E44D22A814C8EFF9911490171FA</vt:lpwstr>
  </property>
  <property fmtid="{D5CDD505-2E9C-101B-9397-08002B2CF9AE}" pid="13" name="MSIP_Label_348070d0-6050-41b8-acec-9e79e2a127bf_Enabled">
    <vt:lpwstr>true</vt:lpwstr>
  </property>
  <property fmtid="{D5CDD505-2E9C-101B-9397-08002B2CF9AE}" pid="14" name="MSIP_Label_348070d0-6050-41b8-acec-9e79e2a127bf_SetDate">
    <vt:lpwstr>2022-01-27T14:29:55Z</vt:lpwstr>
  </property>
  <property fmtid="{D5CDD505-2E9C-101B-9397-08002B2CF9AE}" pid="15" name="MSIP_Label_348070d0-6050-41b8-acec-9e79e2a127bf_Method">
    <vt:lpwstr>Privileged</vt:lpwstr>
  </property>
  <property fmtid="{D5CDD505-2E9C-101B-9397-08002B2CF9AE}" pid="16" name="MSIP_Label_348070d0-6050-41b8-acec-9e79e2a127bf_Name">
    <vt:lpwstr>Almindelig</vt:lpwstr>
  </property>
  <property fmtid="{D5CDD505-2E9C-101B-9397-08002B2CF9AE}" pid="17" name="MSIP_Label_348070d0-6050-41b8-acec-9e79e2a127bf_SiteId">
    <vt:lpwstr>e12ae7d7-fe66-4801-ae64-4885febeb567</vt:lpwstr>
  </property>
  <property fmtid="{D5CDD505-2E9C-101B-9397-08002B2CF9AE}" pid="18" name="MSIP_Label_348070d0-6050-41b8-acec-9e79e2a127bf_ActionId">
    <vt:lpwstr>f5586b4e-2953-4d42-b794-a7d1e8813bd3</vt:lpwstr>
  </property>
  <property fmtid="{D5CDD505-2E9C-101B-9397-08002B2CF9AE}" pid="19" name="MSIP_Label_348070d0-6050-41b8-acec-9e79e2a127bf_ContentBits">
    <vt:lpwstr>0</vt:lpwstr>
  </property>
</Properties>
</file>