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RRA\Desktop\Materiale til offentliggørelse\"/>
    </mc:Choice>
  </mc:AlternateContent>
  <xr:revisionPtr revIDLastSave="0" documentId="13_ncr:1_{57A1A3D1-BFF3-47E3-9A9F-1705DB31006D}" xr6:coauthVersionLast="45" xr6:coauthVersionMax="45" xr10:uidLastSave="{00000000-0000-0000-0000-000000000000}"/>
  <bookViews>
    <workbookView xWindow="-120" yWindow="-120" windowWidth="29040" windowHeight="15840" tabRatio="881" xr2:uid="{00000000-000D-0000-FFFF-FFFF00000000}"/>
  </bookViews>
  <sheets>
    <sheet name="Bilag A arealoversigt, vand" sheetId="17" r:id="rId1"/>
    <sheet name="Bilag B arealoversigt, varme" sheetId="18" r:id="rId2"/>
    <sheet name="Bilag C arealoversigt, spilde" sheetId="19" r:id="rId3"/>
  </sheets>
  <definedNames>
    <definedName name="HP01_Budget">#REF!</definedName>
    <definedName name="HP01_Kontrakt">#REF!</definedName>
    <definedName name="HP01_Udført">#REF!</definedName>
    <definedName name="HP02_Budget">#REF!</definedName>
    <definedName name="HP02_Kontrakt">#REF!</definedName>
    <definedName name="HP02_Udført">#REF!</definedName>
    <definedName name="HP03_Budget">#REF!</definedName>
    <definedName name="HP03_Kontrakt">#REF!</definedName>
    <definedName name="HP03_Udført">#REF!</definedName>
    <definedName name="HP04_Budget">#REF!</definedName>
    <definedName name="HP04_Kontrakt">#REF!</definedName>
    <definedName name="HP04_Udført">#REF!</definedName>
    <definedName name="HP05_Budget">#REF!</definedName>
    <definedName name="HP05_Kontrakt">#REF!</definedName>
    <definedName name="HP05_Udført">#REF!</definedName>
    <definedName name="HP06_Budget">#REF!</definedName>
    <definedName name="HP06_Kontrakt">#REF!</definedName>
    <definedName name="HP06_Udført">#REF!</definedName>
    <definedName name="HP07_Budget">#REF!</definedName>
    <definedName name="HP07_Kontrakt">#REF!</definedName>
    <definedName name="HP07_Udført">#REF!</definedName>
    <definedName name="HP08_Budget">#REF!</definedName>
    <definedName name="HP08_Kontrakt">#REF!</definedName>
    <definedName name="HP08_Udført">#REF!</definedName>
    <definedName name="HP09_Budget">#REF!</definedName>
    <definedName name="HP09_Kontrakt">#REF!</definedName>
    <definedName name="HP09_Udført">#REF!</definedName>
    <definedName name="HP10_Budget">#REF!</definedName>
    <definedName name="HP10_Kontrakt">#REF!</definedName>
    <definedName name="HP10_Udført">#REF!</definedName>
    <definedName name="HP11_Budget">#REF!</definedName>
    <definedName name="HP11_kontrakt">#REF!</definedName>
    <definedName name="HP11_Udført">#REF!</definedName>
    <definedName name="HP12_Budget">#REF!</definedName>
    <definedName name="HP12_Kontrakt">#REF!</definedName>
    <definedName name="HP12_Udført">#REF!</definedName>
    <definedName name="HP13_Budget">#REF!</definedName>
    <definedName name="HP13_Kontrakt">#REF!</definedName>
    <definedName name="HP13_Udført">#REF!</definedName>
    <definedName name="HP14_Kontrakt">#REF!</definedName>
    <definedName name="_xlnm.Print_Area" localSheetId="0">'Bilag A arealoversigt, vand'!$A$1:$Y$36</definedName>
    <definedName name="_xlnm.Print_Area" localSheetId="1">'Bilag B arealoversigt, varme'!$A$1:$W$10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53" i="19" l="1"/>
  <c r="G251" i="19"/>
  <c r="G246" i="19"/>
  <c r="T245" i="19"/>
  <c r="G245" i="19"/>
  <c r="T244" i="19"/>
  <c r="G244" i="19"/>
  <c r="X243" i="19"/>
  <c r="T243" i="19"/>
  <c r="X242" i="19"/>
  <c r="T240" i="19"/>
  <c r="G240" i="19"/>
  <c r="G239" i="19"/>
</calcChain>
</file>

<file path=xl/sharedStrings.xml><?xml version="1.0" encoding="utf-8"?>
<sst xmlns="http://schemas.openxmlformats.org/spreadsheetml/2006/main" count="1386" uniqueCount="615">
  <si>
    <t>Adresse</t>
  </si>
  <si>
    <t>Brugsgræs</t>
  </si>
  <si>
    <t>Klippet hæk</t>
  </si>
  <si>
    <t>Træer</t>
  </si>
  <si>
    <t>Aage Sørensensgade 16, 4800 Nykøbing F</t>
  </si>
  <si>
    <t>Ndr. Ringvej 15, 4800 Nykøbing F.</t>
  </si>
  <si>
    <t>Soshøjvej 1, 4850 Stubbekøbing</t>
  </si>
  <si>
    <t>Stationsvej 63 B, 4800 Nykøbing F</t>
  </si>
  <si>
    <t>Tingstedvej 12 A, 4800 Nykøbing F</t>
  </si>
  <si>
    <t>Tingstedvej 21 A, 4800 Nykøbing F</t>
  </si>
  <si>
    <t>Østerbro 17, 4850 Stubbekøbing</t>
  </si>
  <si>
    <t>Østerbro 11 A, 4850 Stubbekøbing</t>
  </si>
  <si>
    <t>Øvre Møllevej 5, 4800 Nykøbing F</t>
  </si>
  <si>
    <t>Mosevejen 7 A, 4800 Nykøbing F</t>
  </si>
  <si>
    <t>Mosevejen 7 B, 4800 Nykøbing F</t>
  </si>
  <si>
    <t>Mosevejen 7 C, 4800 Nykøbing F</t>
  </si>
  <si>
    <t>Bøghave 4, 4800 Nykøbing F</t>
  </si>
  <si>
    <t>Bøghave 6, 4800 Nykøbing F</t>
  </si>
  <si>
    <t>Bjørupgade 24, 4800 Nykøbing F</t>
  </si>
  <si>
    <t>Bjørupgade 26, 4800 Nykøbing F</t>
  </si>
  <si>
    <t>Kristiansmindegårdene 11 A, 4800 Nykøbing F</t>
  </si>
  <si>
    <t>Østersøvej 2 C, 4800 Nykøbing F</t>
  </si>
  <si>
    <t>Østersøvej 4 A, 4800 Nykøbing F</t>
  </si>
  <si>
    <t>Østersøvej 4 B, 4800 Nykøbing F</t>
  </si>
  <si>
    <t>Østersøvej 6 B, 4800 Nykøbing F</t>
  </si>
  <si>
    <t>Kristiansmindegårdene 1 B, 4800 Nykøbing F</t>
  </si>
  <si>
    <t>Ny Østergade 13, 4880 Nysted</t>
  </si>
  <si>
    <t>Tyreholmen 4, 4850 Stubbekøbing</t>
  </si>
  <si>
    <t>x</t>
  </si>
  <si>
    <t>Elvej 14, 4990 Sakskøbing</t>
  </si>
  <si>
    <t>m</t>
  </si>
  <si>
    <t>ID-nr.</t>
  </si>
  <si>
    <t>stub 4</t>
  </si>
  <si>
    <t>stub 2</t>
  </si>
  <si>
    <t>stub 3</t>
  </si>
  <si>
    <t>s 1-4</t>
  </si>
  <si>
    <t>vh 2a</t>
  </si>
  <si>
    <t>vh 1</t>
  </si>
  <si>
    <t>vh 3</t>
  </si>
  <si>
    <t>r 1</t>
  </si>
  <si>
    <t>r 2</t>
  </si>
  <si>
    <t>ø 5</t>
  </si>
  <si>
    <t>ø 2</t>
  </si>
  <si>
    <t>ø 1</t>
  </si>
  <si>
    <t>ø 3</t>
  </si>
  <si>
    <t>be 5</t>
  </si>
  <si>
    <t>be 4</t>
  </si>
  <si>
    <t>be 2</t>
  </si>
  <si>
    <t>be 1</t>
  </si>
  <si>
    <t>f 6</t>
  </si>
  <si>
    <t>f 5</t>
  </si>
  <si>
    <t>f 3</t>
  </si>
  <si>
    <t>Generelt alle lokationer -hegn skal holdes fri for div. vækster, grene m.v.</t>
  </si>
  <si>
    <t>*</t>
  </si>
  <si>
    <t>m²</t>
  </si>
  <si>
    <t>Fast belægn.</t>
  </si>
  <si>
    <t>Højde</t>
  </si>
  <si>
    <t>Længde</t>
  </si>
  <si>
    <t>Trådhegn meter</t>
  </si>
  <si>
    <t>Stk</t>
  </si>
  <si>
    <t xml:space="preserve">Fælde træer </t>
  </si>
  <si>
    <t>Lev. Hegn</t>
  </si>
  <si>
    <t>Meter</t>
  </si>
  <si>
    <t>Fællegræs</t>
  </si>
  <si>
    <t>ID nr.</t>
  </si>
  <si>
    <t>Buske</t>
  </si>
  <si>
    <t>* Klippes ind</t>
  </si>
  <si>
    <t>* Renholdes</t>
  </si>
  <si>
    <t>Generelt alle lokationer -hegn skal holdes fri for diverse vækster, grene m.v.</t>
  </si>
  <si>
    <t>RB 250</t>
  </si>
  <si>
    <t>Herningsvej 24</t>
  </si>
  <si>
    <t>4800 Nykøbing</t>
  </si>
  <si>
    <t>OBA 356</t>
  </si>
  <si>
    <t>Hammerlodden 6</t>
  </si>
  <si>
    <t>RB 102</t>
  </si>
  <si>
    <t>Elvej 15</t>
  </si>
  <si>
    <t>4990 Sakskøbing</t>
  </si>
  <si>
    <t>RB 472</t>
  </si>
  <si>
    <t>Håndværkervænget 2</t>
  </si>
  <si>
    <t>4873 Væggerløse</t>
  </si>
  <si>
    <t>Beskær</t>
  </si>
  <si>
    <t>RB 602</t>
  </si>
  <si>
    <t>Herthadalsvej 2</t>
  </si>
  <si>
    <t>4840 Nr. Alslev</t>
  </si>
  <si>
    <t>Beskær(Gangsti)</t>
  </si>
  <si>
    <t>RB 607</t>
  </si>
  <si>
    <t>Smedevej 6a</t>
  </si>
  <si>
    <t>Beskær(Kørevej)</t>
  </si>
  <si>
    <t>RB 832</t>
  </si>
  <si>
    <t>Sdr. kirkeby møllestræde 2</t>
  </si>
  <si>
    <t>P 1</t>
  </si>
  <si>
    <t>Enghavevej 24 a</t>
  </si>
  <si>
    <t>4892 Kettinge</t>
  </si>
  <si>
    <t>P 2</t>
  </si>
  <si>
    <t>Plantagevej/ Eskemosevej</t>
  </si>
  <si>
    <t>P 3</t>
  </si>
  <si>
    <t>Stationsvej 2a</t>
  </si>
  <si>
    <t>P 4</t>
  </si>
  <si>
    <t>Kettingevej 95 a</t>
  </si>
  <si>
    <t>P 5</t>
  </si>
  <si>
    <t>Rågelundevej 54 a</t>
  </si>
  <si>
    <t>P 6</t>
  </si>
  <si>
    <t>Nystedvej 37 b</t>
  </si>
  <si>
    <t>P 7</t>
  </si>
  <si>
    <t>Kettingevej 1 Søby</t>
  </si>
  <si>
    <t>P 8</t>
  </si>
  <si>
    <t>Kettingevej 64 a</t>
  </si>
  <si>
    <t>P 9</t>
  </si>
  <si>
    <t>Kildevej 1</t>
  </si>
  <si>
    <t>P 14</t>
  </si>
  <si>
    <t>Skovstræde 13 a</t>
  </si>
  <si>
    <t>4880 Nysted</t>
  </si>
  <si>
    <t>P 23</t>
  </si>
  <si>
    <t>Nørrevej 13 b</t>
  </si>
  <si>
    <t>P 25</t>
  </si>
  <si>
    <t>Sakskøbingvej 1 b</t>
  </si>
  <si>
    <t>P 26</t>
  </si>
  <si>
    <t>Sakskøbingvej 15 b</t>
  </si>
  <si>
    <t>P 27</t>
  </si>
  <si>
    <t>Sakskøbingvej 21 b</t>
  </si>
  <si>
    <t>P 28</t>
  </si>
  <si>
    <t>Sakskøbingvej 48 b</t>
  </si>
  <si>
    <t xml:space="preserve">P 29 </t>
  </si>
  <si>
    <t>Sakskøbingvej 79 a</t>
  </si>
  <si>
    <t>P 30</t>
  </si>
  <si>
    <t>Sakskøbingvej 60 a</t>
  </si>
  <si>
    <t>P 31</t>
  </si>
  <si>
    <t>Sakskøbingvej 72 a</t>
  </si>
  <si>
    <t>P 32</t>
  </si>
  <si>
    <t>Sakskøbingvej over for 137</t>
  </si>
  <si>
    <t>P 33</t>
  </si>
  <si>
    <t>Østerby 10 b</t>
  </si>
  <si>
    <t>P 34</t>
  </si>
  <si>
    <t>Bruun allè 11 b</t>
  </si>
  <si>
    <t>P 41</t>
  </si>
  <si>
    <t>Tamrodsvej 64</t>
  </si>
  <si>
    <t>4894 Øster Ulslev</t>
  </si>
  <si>
    <t>P 42</t>
  </si>
  <si>
    <t>Dalbakkevej 1 a</t>
  </si>
  <si>
    <t>P 202</t>
  </si>
  <si>
    <t>Stubberupvej 1</t>
  </si>
  <si>
    <t>P 203</t>
  </si>
  <si>
    <t>Egehegnet 27</t>
  </si>
  <si>
    <t>P 204</t>
  </si>
  <si>
    <t>Trættevejen 34</t>
  </si>
  <si>
    <t>P 205</t>
  </si>
  <si>
    <t>Tingbanken 28</t>
  </si>
  <si>
    <t>P 206</t>
  </si>
  <si>
    <t>Energivej 9</t>
  </si>
  <si>
    <t>P 210</t>
  </si>
  <si>
    <t>Hannenovej 17</t>
  </si>
  <si>
    <t>P 212</t>
  </si>
  <si>
    <t>Industrivej 13</t>
  </si>
  <si>
    <t>P 214</t>
  </si>
  <si>
    <t>Cykelsti øster allè/ Sdr. vedby</t>
  </si>
  <si>
    <t>P 216</t>
  </si>
  <si>
    <t>Godthåbsvej 13</t>
  </si>
  <si>
    <t>P 226</t>
  </si>
  <si>
    <t>Smedestrupvej 3b</t>
  </si>
  <si>
    <t>P 228</t>
  </si>
  <si>
    <t>Enghaven 14</t>
  </si>
  <si>
    <t>P 231</t>
  </si>
  <si>
    <t>Sakshøj 4</t>
  </si>
  <si>
    <t>P 239</t>
  </si>
  <si>
    <t>moesvænget 12</t>
  </si>
  <si>
    <t>4891 Toreby</t>
  </si>
  <si>
    <t>P 241</t>
  </si>
  <si>
    <t>Prinsholmvej kalkplads</t>
  </si>
  <si>
    <t>P 244</t>
  </si>
  <si>
    <t>Hasseløvej</t>
  </si>
  <si>
    <t>P 248</t>
  </si>
  <si>
    <t>Flintingevej 26</t>
  </si>
  <si>
    <t>P 251</t>
  </si>
  <si>
    <t>Møllevej 22</t>
  </si>
  <si>
    <t>P 254</t>
  </si>
  <si>
    <t>Nørrevang 44</t>
  </si>
  <si>
    <t>2 à 32 m</t>
  </si>
  <si>
    <t>1 m</t>
  </si>
  <si>
    <t>P 255</t>
  </si>
  <si>
    <t>Torebyvej 47, - bag vandværk</t>
  </si>
  <si>
    <t>P 257</t>
  </si>
  <si>
    <t>Plantagevej 17</t>
  </si>
  <si>
    <t>P 261</t>
  </si>
  <si>
    <t>Grænge skovvej 18</t>
  </si>
  <si>
    <t>P 262</t>
  </si>
  <si>
    <t>Grænge skovvej 50</t>
  </si>
  <si>
    <t>P 263</t>
  </si>
  <si>
    <t>Grænge skovvej 94 b</t>
  </si>
  <si>
    <t>P 264</t>
  </si>
  <si>
    <t>Grænge skovvej 112</t>
  </si>
  <si>
    <t>P 265</t>
  </si>
  <si>
    <t>Kanalvej 13</t>
  </si>
  <si>
    <t>P 266</t>
  </si>
  <si>
    <t>Lolle allè 6 a</t>
  </si>
  <si>
    <t>P 269</t>
  </si>
  <si>
    <t>Dambækvej 4</t>
  </si>
  <si>
    <t>P 270</t>
  </si>
  <si>
    <t>Stubbekøbingvej 265</t>
  </si>
  <si>
    <t>P 271</t>
  </si>
  <si>
    <t>Gaabensevej 255 a</t>
  </si>
  <si>
    <t>P 273</t>
  </si>
  <si>
    <t>Bruntofte allè 16 b</t>
  </si>
  <si>
    <t xml:space="preserve">P 275 </t>
  </si>
  <si>
    <t>Ny kristinebergvej 5</t>
  </si>
  <si>
    <t>P 276</t>
  </si>
  <si>
    <t>Bangsebrovej 73</t>
  </si>
  <si>
    <t>P 277</t>
  </si>
  <si>
    <t>Bangsebrovej 77</t>
  </si>
  <si>
    <t>P 280</t>
  </si>
  <si>
    <t>Vibehaven 40</t>
  </si>
  <si>
    <t>p 282</t>
  </si>
  <si>
    <t>Bjørupgade 11</t>
  </si>
  <si>
    <t>P 283</t>
  </si>
  <si>
    <t>Sdr. vedbyskovvej 38</t>
  </si>
  <si>
    <t>P 286</t>
  </si>
  <si>
    <t>Grønsundsvej 145 omfartsvej</t>
  </si>
  <si>
    <t>P 287</t>
  </si>
  <si>
    <t>Nykristinebjergvej 32</t>
  </si>
  <si>
    <t>P 401</t>
  </si>
  <si>
    <t>Fiskergade</t>
  </si>
  <si>
    <t>4874 Gedser</t>
  </si>
  <si>
    <t>P 406</t>
  </si>
  <si>
    <t>Venstre strand</t>
  </si>
  <si>
    <t>P 412</t>
  </si>
  <si>
    <t>Sortevej/- Hvedevej</t>
  </si>
  <si>
    <t>P 414</t>
  </si>
  <si>
    <t>Bredebæk 1</t>
  </si>
  <si>
    <t>P 416</t>
  </si>
  <si>
    <t>Vildtgårdsvej 7 a</t>
  </si>
  <si>
    <t>P 417</t>
  </si>
  <si>
    <t>Krølstrædet 3 a</t>
  </si>
  <si>
    <t>P 421</t>
  </si>
  <si>
    <t>Sølvpoppelvej 21 a</t>
  </si>
  <si>
    <t>P 422</t>
  </si>
  <si>
    <t>Sølvpoppelvej 1 a</t>
  </si>
  <si>
    <t>P 423</t>
  </si>
  <si>
    <t>Trevlekronevej 2 a</t>
  </si>
  <si>
    <t>P 424</t>
  </si>
  <si>
    <t>Torilisvej 16 a</t>
  </si>
  <si>
    <t>P 425</t>
  </si>
  <si>
    <t>Stolt Henriksvej 45 a</t>
  </si>
  <si>
    <t>P 426</t>
  </si>
  <si>
    <t>Snerlevej 32 a</t>
  </si>
  <si>
    <t>P 427</t>
  </si>
  <si>
    <t>Folvavej 7</t>
  </si>
  <si>
    <t>P 428</t>
  </si>
  <si>
    <t>Bintjevej 12 a</t>
  </si>
  <si>
    <t>P 430</t>
  </si>
  <si>
    <t>Snerlevej 8 a</t>
  </si>
  <si>
    <t>P 431</t>
  </si>
  <si>
    <t>Skovfyrvej 31 a</t>
  </si>
  <si>
    <t>P 432</t>
  </si>
  <si>
    <t>Rødegervej 22 a</t>
  </si>
  <si>
    <t>P 433</t>
  </si>
  <si>
    <t>Rødegervej 3 a</t>
  </si>
  <si>
    <t>P 434</t>
  </si>
  <si>
    <t>Lupin torvet</t>
  </si>
  <si>
    <t>P 435</t>
  </si>
  <si>
    <t>Skovlyst 51 a</t>
  </si>
  <si>
    <t>P 438</t>
  </si>
  <si>
    <t>Poppelvej 17</t>
  </si>
  <si>
    <t>P 439</t>
  </si>
  <si>
    <t>Kamillevej 2 b</t>
  </si>
  <si>
    <t>P 440</t>
  </si>
  <si>
    <t>Mimosevej 14 b</t>
  </si>
  <si>
    <t>P 441</t>
  </si>
  <si>
    <t>Gråpilevej 1 c</t>
  </si>
  <si>
    <t>P 442</t>
  </si>
  <si>
    <t>Cypresvej 11</t>
  </si>
  <si>
    <t>P 443</t>
  </si>
  <si>
    <t>P 444</t>
  </si>
  <si>
    <t>Bøtø ringvej 2 c</t>
  </si>
  <si>
    <t>P 445</t>
  </si>
  <si>
    <t>Bøtø ringvej 2 b</t>
  </si>
  <si>
    <t>P 450</t>
  </si>
  <si>
    <t>Musvitvej 2</t>
  </si>
  <si>
    <t>P 451</t>
  </si>
  <si>
    <t>Natravnevej 3 a</t>
  </si>
  <si>
    <t>P 452</t>
  </si>
  <si>
    <t>Kærsangervej 11 a</t>
  </si>
  <si>
    <t>P 453</t>
  </si>
  <si>
    <t>Natuglevej 5 a</t>
  </si>
  <si>
    <t>P 455</t>
  </si>
  <si>
    <t>Harestien 14</t>
  </si>
  <si>
    <t>P 456</t>
  </si>
  <si>
    <t>Blommestien 30</t>
  </si>
  <si>
    <t>4872 Idestrup</t>
  </si>
  <si>
    <t>P 460</t>
  </si>
  <si>
    <t>Enebærvej 2</t>
  </si>
  <si>
    <t>P 464</t>
  </si>
  <si>
    <t>Falkevej/-sildestrup øvej</t>
  </si>
  <si>
    <t>P 465</t>
  </si>
  <si>
    <t>Sneppevejen/-gravandvej</t>
  </si>
  <si>
    <t>P 466</t>
  </si>
  <si>
    <t>Stovby ringvej/-tjørnevænget</t>
  </si>
  <si>
    <t>P 469</t>
  </si>
  <si>
    <t>Gedser landevej 48 a</t>
  </si>
  <si>
    <t>P 471</t>
  </si>
  <si>
    <t>Præstestrædet 15 a</t>
  </si>
  <si>
    <t>P 472</t>
  </si>
  <si>
    <t>P 475</t>
  </si>
  <si>
    <t>Marielyst strandpark 61</t>
  </si>
  <si>
    <t>P 477</t>
  </si>
  <si>
    <t>Pregehøjvej 13 c</t>
  </si>
  <si>
    <t>P 478</t>
  </si>
  <si>
    <t>Stovbyvej 33 a</t>
  </si>
  <si>
    <t>P 481</t>
  </si>
  <si>
    <t>Højstedgårdvænget 40</t>
  </si>
  <si>
    <t>P 482</t>
  </si>
  <si>
    <t>Bramstedvej 2 c</t>
  </si>
  <si>
    <t>P 483</t>
  </si>
  <si>
    <t>Topshavevej 3</t>
  </si>
  <si>
    <t>P 484</t>
  </si>
  <si>
    <t>Østersøvej 60</t>
  </si>
  <si>
    <t>P 485</t>
  </si>
  <si>
    <t>Østersøvej 36</t>
  </si>
  <si>
    <t>P 491</t>
  </si>
  <si>
    <t>Sløserupvej 6</t>
  </si>
  <si>
    <t>P 492</t>
  </si>
  <si>
    <t>Stovby ringvej/-nattergalevej 27</t>
  </si>
  <si>
    <t>P 495</t>
  </si>
  <si>
    <t>Rødgrandvej 1</t>
  </si>
  <si>
    <t>P 121</t>
  </si>
  <si>
    <t>Guldborgvej v 274</t>
  </si>
  <si>
    <t>4862 Guldborg</t>
  </si>
  <si>
    <t>P 113</t>
  </si>
  <si>
    <t>Nykøbingvej/Nystedvej</t>
  </si>
  <si>
    <t>P 125</t>
  </si>
  <si>
    <t>Majbøllevej 30</t>
  </si>
  <si>
    <t>P 135</t>
  </si>
  <si>
    <t>Østerbyvej 39</t>
  </si>
  <si>
    <t>P 612</t>
  </si>
  <si>
    <t>Ahornvej 2B</t>
  </si>
  <si>
    <t>P 616</t>
  </si>
  <si>
    <t>Vigvej 72A</t>
  </si>
  <si>
    <t>P 623</t>
  </si>
  <si>
    <t>Bjergvej 20A</t>
  </si>
  <si>
    <t>P 628</t>
  </si>
  <si>
    <t>Sundbyvej 61A</t>
  </si>
  <si>
    <t>P 631</t>
  </si>
  <si>
    <t>Storstrømsvej 8A</t>
  </si>
  <si>
    <t>P 635</t>
  </si>
  <si>
    <t>Froensevej 13A</t>
  </si>
  <si>
    <t>4863 Eskilstrup</t>
  </si>
  <si>
    <t>P 637</t>
  </si>
  <si>
    <t>Eskilstrup Vestergade 55B</t>
  </si>
  <si>
    <t>P 638</t>
  </si>
  <si>
    <t>Elmevej 13</t>
  </si>
  <si>
    <t>P 762</t>
  </si>
  <si>
    <t>Stæremindevej 1A</t>
  </si>
  <si>
    <t>4850 Stubbekøbing</t>
  </si>
  <si>
    <t>P 781</t>
  </si>
  <si>
    <t>Hesnæsvej 8</t>
  </si>
  <si>
    <t>4871 Horbelev</t>
  </si>
  <si>
    <t>P 823</t>
  </si>
  <si>
    <t>Hjortbjerg 3A</t>
  </si>
  <si>
    <t>P 824</t>
  </si>
  <si>
    <t>Egetvej 17A</t>
  </si>
  <si>
    <t>P 825</t>
  </si>
  <si>
    <t>Nykøbingvej 231A</t>
  </si>
  <si>
    <t>P 827</t>
  </si>
  <si>
    <t>Nykøbingvej 268A</t>
  </si>
  <si>
    <t>P 828</t>
  </si>
  <si>
    <t>Listrupvej 24A</t>
  </si>
  <si>
    <t>P 114</t>
  </si>
  <si>
    <t>Nykøbingvej 110</t>
  </si>
  <si>
    <t>P 116</t>
  </si>
  <si>
    <t>Udstolpe Byvej 29</t>
  </si>
  <si>
    <t>P 120</t>
  </si>
  <si>
    <t>Kroggårdsvej 34</t>
  </si>
  <si>
    <t>P 108</t>
  </si>
  <si>
    <t>Ahornvej 4</t>
  </si>
  <si>
    <t>P 110</t>
  </si>
  <si>
    <t>Apotekervænget 54</t>
  </si>
  <si>
    <t>P 107</t>
  </si>
  <si>
    <t>Drosselvej 2</t>
  </si>
  <si>
    <t>P 106</t>
  </si>
  <si>
    <t>Kalkbrænderivej 17</t>
  </si>
  <si>
    <t>P 119</t>
  </si>
  <si>
    <t>Stadionvej 3</t>
  </si>
  <si>
    <t>P 136</t>
  </si>
  <si>
    <t>Lille Slemmingevej 21</t>
  </si>
  <si>
    <t>P 102</t>
  </si>
  <si>
    <t>Solvang 8</t>
  </si>
  <si>
    <t>P 126</t>
  </si>
  <si>
    <t>Killerupvej v/nr. 41</t>
  </si>
  <si>
    <t>*(bunddække)</t>
  </si>
  <si>
    <t>P 132</t>
  </si>
  <si>
    <t>Søndergade 35</t>
  </si>
  <si>
    <t>P 101</t>
  </si>
  <si>
    <t>Sødervang 4</t>
  </si>
  <si>
    <t>P 118</t>
  </si>
  <si>
    <t>Engestoftevej v/nr. 66</t>
  </si>
  <si>
    <t>P 105</t>
  </si>
  <si>
    <t>Toldbodgade 2</t>
  </si>
  <si>
    <t>P 754</t>
  </si>
  <si>
    <t>Dosseringen/Apothekstræde</t>
  </si>
  <si>
    <t>P 805</t>
  </si>
  <si>
    <t>Fuglemarken 3</t>
  </si>
  <si>
    <t>P 758</t>
  </si>
  <si>
    <t>Orevej 94A</t>
  </si>
  <si>
    <t>P 782</t>
  </si>
  <si>
    <t>Hesnæsvej 43A</t>
  </si>
  <si>
    <t>OBA 212</t>
  </si>
  <si>
    <t>Industrivej 5</t>
  </si>
  <si>
    <t>OBA 810</t>
  </si>
  <si>
    <t>Bregningevej 32B</t>
  </si>
  <si>
    <t>OBA 813</t>
  </si>
  <si>
    <t>RB 470</t>
  </si>
  <si>
    <t>Marielyst Strandvej 1A</t>
  </si>
  <si>
    <t>RB 251</t>
  </si>
  <si>
    <t>Pandebjergvej 174</t>
  </si>
  <si>
    <t>RB 229</t>
  </si>
  <si>
    <t>Platanvej 6A</t>
  </si>
  <si>
    <t>RB 231</t>
  </si>
  <si>
    <t>Snebærvej 1</t>
  </si>
  <si>
    <t>RB 237</t>
  </si>
  <si>
    <t>Folemarken 9A</t>
  </si>
  <si>
    <t>RB 108</t>
  </si>
  <si>
    <t>RB 120</t>
  </si>
  <si>
    <t>Stenvej 2</t>
  </si>
  <si>
    <t>RB 122</t>
  </si>
  <si>
    <t>Flintevej 11</t>
  </si>
  <si>
    <t>RB 143</t>
  </si>
  <si>
    <t>Guldborgvej 27</t>
  </si>
  <si>
    <t>Pandebjergvej 158</t>
  </si>
  <si>
    <t>RB 471</t>
  </si>
  <si>
    <t>Præstevænget 14B</t>
  </si>
  <si>
    <t>OBA 106</t>
  </si>
  <si>
    <t>OBA 114</t>
  </si>
  <si>
    <t>OBA 269</t>
  </si>
  <si>
    <t>Dambækvej 3</t>
  </si>
  <si>
    <t>OBA 705</t>
  </si>
  <si>
    <t>Orevej 9</t>
  </si>
  <si>
    <t>P 111</t>
  </si>
  <si>
    <t>Nielstrupvej/Stenstrupvej</t>
  </si>
  <si>
    <t>P 128</t>
  </si>
  <si>
    <t>Nykøbingvej 117</t>
  </si>
  <si>
    <t>P 137</t>
  </si>
  <si>
    <t>Kartofte Byvej 2</t>
  </si>
  <si>
    <t>P 138</t>
  </si>
  <si>
    <t>Fjelde Byvej 1</t>
  </si>
  <si>
    <t>P 141</t>
  </si>
  <si>
    <t>Uglegårdsparken 1</t>
  </si>
  <si>
    <t>P 143</t>
  </si>
  <si>
    <t>Vibevej 95</t>
  </si>
  <si>
    <t>P 605</t>
  </si>
  <si>
    <t xml:space="preserve">Peter Hviidsvej/Spurvevej </t>
  </si>
  <si>
    <t xml:space="preserve"> 4840 Nr. Alslev</t>
  </si>
  <si>
    <t>P 606</t>
  </si>
  <si>
    <t>Anemonevej 2</t>
  </si>
  <si>
    <t>P 603</t>
  </si>
  <si>
    <t>Syrenvej bag nr. 27</t>
  </si>
  <si>
    <t>P 611</t>
  </si>
  <si>
    <t>Brovænget 28</t>
  </si>
  <si>
    <t>P 791</t>
  </si>
  <si>
    <t>Virketvej 19</t>
  </si>
  <si>
    <t>P 826</t>
  </si>
  <si>
    <t>Nykøbingvej 238A</t>
  </si>
  <si>
    <t>Killerupvej overfor Degnalle</t>
  </si>
  <si>
    <t>P 117</t>
  </si>
  <si>
    <t>Engestoftevej 112</t>
  </si>
  <si>
    <t>P 115</t>
  </si>
  <si>
    <t>Engestoftevej 124</t>
  </si>
  <si>
    <t>P 124</t>
  </si>
  <si>
    <t>Majbølle Byvej v/nr. 78</t>
  </si>
  <si>
    <t>P 127</t>
  </si>
  <si>
    <t>Tårsvej v/nr. 18</t>
  </si>
  <si>
    <t>Re 763</t>
  </si>
  <si>
    <t>Søborgvej 4</t>
  </si>
  <si>
    <t>Re 770</t>
  </si>
  <si>
    <t>Stangerupgade 3</t>
  </si>
  <si>
    <t>P 751</t>
  </si>
  <si>
    <t>Strandstien 1</t>
  </si>
  <si>
    <t>P 752</t>
  </si>
  <si>
    <t>Dosseringen/Mellemgangen</t>
  </si>
  <si>
    <t>P 761</t>
  </si>
  <si>
    <t>Fjendstrupvej 4A</t>
  </si>
  <si>
    <t>P 753</t>
  </si>
  <si>
    <t xml:space="preserve">Dosseringen/Vesterstræde </t>
  </si>
  <si>
    <t>P 801</t>
  </si>
  <si>
    <t>Kirkevej 2</t>
  </si>
  <si>
    <t>P 772</t>
  </si>
  <si>
    <t>Stangerupvej 21A</t>
  </si>
  <si>
    <t>OBA 355</t>
  </si>
  <si>
    <t>Sakskøbingvej/Toreby Vestergade</t>
  </si>
  <si>
    <t>4891 Toreby L.</t>
  </si>
  <si>
    <t>OBA 616</t>
  </si>
  <si>
    <t>Vigvej 8A</t>
  </si>
  <si>
    <t>Allégade 3</t>
  </si>
  <si>
    <t>OBA 824</t>
  </si>
  <si>
    <t>RB470</t>
  </si>
  <si>
    <t>Marielyst Strandvej 1 A</t>
  </si>
  <si>
    <t>RB251</t>
  </si>
  <si>
    <t>RB 174</t>
  </si>
  <si>
    <t>Søparken 32</t>
  </si>
  <si>
    <t>RB 230</t>
  </si>
  <si>
    <t>Industriparken 35</t>
  </si>
  <si>
    <t>RB 232</t>
  </si>
  <si>
    <t>Skovtoften 39</t>
  </si>
  <si>
    <t>RB 238</t>
  </si>
  <si>
    <t>Hovvænget 60</t>
  </si>
  <si>
    <t>RB 242</t>
  </si>
  <si>
    <t>Ryttervænget 36</t>
  </si>
  <si>
    <t>RB 277</t>
  </si>
  <si>
    <t>Kraghave Møllevej 51</t>
  </si>
  <si>
    <t>RB 357</t>
  </si>
  <si>
    <t>Stubbekøbingvej 150</t>
  </si>
  <si>
    <t>P 608</t>
  </si>
  <si>
    <t xml:space="preserve">Skernegade 2 </t>
  </si>
  <si>
    <t>P 639</t>
  </si>
  <si>
    <t>Elvervej 8</t>
  </si>
  <si>
    <t>Tunderup Strandvej 28B</t>
  </si>
  <si>
    <t>Sportsvej 43</t>
  </si>
  <si>
    <t>Særslevvej 2A</t>
  </si>
  <si>
    <t>Østersøvej 6B</t>
  </si>
  <si>
    <t>Tidselvej 24</t>
  </si>
  <si>
    <t>Marielyst Strandvej 12</t>
  </si>
  <si>
    <t>Sdr. Kirkebyvej 12</t>
  </si>
  <si>
    <t>Egebjergvej 8A</t>
  </si>
  <si>
    <t>Engmosen renseanlæg</t>
  </si>
  <si>
    <t>Tårupvej 6</t>
  </si>
  <si>
    <t>Grønnegade 55</t>
  </si>
  <si>
    <t>Aastrupvej 26</t>
  </si>
  <si>
    <t>Lyremosen 1A</t>
  </si>
  <si>
    <t>Bønnetvej 67A</t>
  </si>
  <si>
    <t>Vigvej 1A</t>
  </si>
  <si>
    <t>Storstrømsvej 108A</t>
  </si>
  <si>
    <t>Guldborgvej 235</t>
  </si>
  <si>
    <t>Enghaven 14C</t>
  </si>
  <si>
    <t>Krumsøvej 14A</t>
  </si>
  <si>
    <t>Brandtvej 1A</t>
  </si>
  <si>
    <t>Poppelvej 3</t>
  </si>
  <si>
    <t>Virketvej 33B</t>
  </si>
  <si>
    <t>Skovalleén 20</t>
  </si>
  <si>
    <t>Sønder Boulevard 19</t>
  </si>
  <si>
    <t xml:space="preserve">Lisevej </t>
  </si>
  <si>
    <t>Avnbøgvej/akacievej 16 a, må først slås efter kl 8.00</t>
  </si>
  <si>
    <t>VAC 457</t>
  </si>
  <si>
    <t>VAC 461</t>
  </si>
  <si>
    <t>P260</t>
  </si>
  <si>
    <t>Stubberupvej overfor 67</t>
  </si>
  <si>
    <t>4801 Nykøbing</t>
  </si>
  <si>
    <t>p410</t>
  </si>
  <si>
    <t>Vendersvej 4</t>
  </si>
  <si>
    <t>Moesvænget 12</t>
  </si>
  <si>
    <t>P613</t>
  </si>
  <si>
    <t>ardo grunden</t>
  </si>
  <si>
    <t>orehoved</t>
  </si>
  <si>
    <t>P614</t>
  </si>
  <si>
    <t>p 624</t>
  </si>
  <si>
    <t>riserupvej 56/58</t>
  </si>
  <si>
    <t>4840 Nørre alslev</t>
  </si>
  <si>
    <t>p822</t>
  </si>
  <si>
    <t>Grønsundvej 280</t>
  </si>
  <si>
    <t>4800 Nykøbing F</t>
  </si>
  <si>
    <t>p680</t>
  </si>
  <si>
    <t>Teglbrændervej 15</t>
  </si>
  <si>
    <t>Valmuevej/snerlevej</t>
  </si>
  <si>
    <t>p 446</t>
  </si>
  <si>
    <t>P 420</t>
  </si>
  <si>
    <t xml:space="preserve">Lævej udfor Trevlekronevej </t>
  </si>
  <si>
    <t>P281</t>
  </si>
  <si>
    <t>Nordbyen</t>
  </si>
  <si>
    <t>Nykøbing</t>
  </si>
  <si>
    <t>pst12</t>
  </si>
  <si>
    <t>Enghavevej 28</t>
  </si>
  <si>
    <t>Eskemosevej 3</t>
  </si>
  <si>
    <t>Industrivej 11</t>
  </si>
  <si>
    <t>p 756</t>
  </si>
  <si>
    <t>Sivmosevej</t>
  </si>
  <si>
    <t>rb 243</t>
  </si>
  <si>
    <t>Ved lindeskovskolen</t>
  </si>
  <si>
    <t>Blomstereng</t>
  </si>
  <si>
    <t>Orenæs Skovvej</t>
  </si>
  <si>
    <t>Booster, Havrevænget 2, 4863 Eskilstrup</t>
  </si>
  <si>
    <t>Booster, ved Ovstrupvej 2 , 4863 Eskilstrup</t>
  </si>
  <si>
    <t>Perlesten/           løs belægning/ stabilgrus</t>
  </si>
  <si>
    <t>nys 1-2</t>
  </si>
  <si>
    <t>Sibirien 4, 4800 Nykøbing F (4 boringer)</t>
  </si>
  <si>
    <t>Valtersvej mellem nr.  6 og 8, 4880 Nysted (2 boringer)</t>
  </si>
  <si>
    <t>NYK</t>
  </si>
  <si>
    <t>SAK</t>
  </si>
  <si>
    <t>STU</t>
  </si>
  <si>
    <t>NYS</t>
  </si>
  <si>
    <t>P 820</t>
  </si>
  <si>
    <t>P 759</t>
  </si>
  <si>
    <t>P 480</t>
  </si>
  <si>
    <t>395-004</t>
  </si>
  <si>
    <t>395-001</t>
  </si>
  <si>
    <t>P 793</t>
  </si>
  <si>
    <t>P 794</t>
  </si>
  <si>
    <t>369-015</t>
  </si>
  <si>
    <t>375-001</t>
  </si>
  <si>
    <t>391-006</t>
  </si>
  <si>
    <t>P 765</t>
  </si>
  <si>
    <t>P 775</t>
  </si>
  <si>
    <t>375-013</t>
  </si>
  <si>
    <t>P 625</t>
  </si>
  <si>
    <t>P 161</t>
  </si>
  <si>
    <t>375-012</t>
  </si>
  <si>
    <t>371-019</t>
  </si>
  <si>
    <t>371-020</t>
  </si>
  <si>
    <t>P 640</t>
  </si>
  <si>
    <t>369-001</t>
  </si>
  <si>
    <t>395-007</t>
  </si>
  <si>
    <t>Intet nr.</t>
  </si>
  <si>
    <t>Ålholm Parkvej</t>
  </si>
  <si>
    <t>Marielyst strandpark 49</t>
  </si>
  <si>
    <t>Alstrupvej 21</t>
  </si>
  <si>
    <t xml:space="preserve">* </t>
  </si>
  <si>
    <t>Nykøbingvej 123</t>
  </si>
  <si>
    <t>Lundeskolevej 6</t>
  </si>
  <si>
    <t>Lyttehøjvej 32</t>
  </si>
  <si>
    <t>Meelsevej 2 (2 bassiner)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</si>
</sst>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_);\(\$#,##0.00\)"/>
    <numFmt numFmtId="165" formatCode="\$#,##0_);\(\$#,##0\)"/>
    <numFmt numFmtId="166" formatCode="mmmm\ d\,\ yyyy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mbria"/>
      <family val="1"/>
    </font>
    <font>
      <sz val="10"/>
      <name val="Calibri Light"/>
      <family val="2"/>
    </font>
    <font>
      <sz val="10"/>
      <color theme="1"/>
      <name val="Calibri Light"/>
      <family val="2"/>
    </font>
    <font>
      <b/>
      <sz val="10"/>
      <color indexed="8"/>
      <name val="Calibri Light"/>
      <family val="2"/>
    </font>
    <font>
      <b/>
      <sz val="10"/>
      <name val="Calibri Light"/>
      <family val="2"/>
    </font>
    <font>
      <sz val="10"/>
      <color indexed="10"/>
      <name val="Calibri Light"/>
      <family val="2"/>
    </font>
    <font>
      <b/>
      <sz val="10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4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2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" fillId="0" borderId="0" applyFill="0" applyBorder="0" applyAlignment="0" applyProtection="0"/>
    <xf numFmtId="37" fontId="2" fillId="0" borderId="0" applyFill="0" applyBorder="0" applyAlignment="0" applyProtection="0"/>
    <xf numFmtId="0" fontId="2" fillId="0" borderId="1" applyNumberFormat="0" applyFill="0" applyAlignment="0" applyProtection="0"/>
    <xf numFmtId="0" fontId="1" fillId="0" borderId="0"/>
    <xf numFmtId="0" fontId="1" fillId="0" borderId="0"/>
  </cellStyleXfs>
  <cellXfs count="107">
    <xf numFmtId="0" fontId="0" fillId="0" borderId="0" xfId="0"/>
    <xf numFmtId="0" fontId="5" fillId="0" borderId="0" xfId="0" applyFont="1"/>
    <xf numFmtId="0" fontId="5" fillId="3" borderId="17" xfId="0" applyFont="1" applyFill="1" applyBorder="1" applyAlignment="1">
      <alignment horizontal="left" vertical="center"/>
    </xf>
    <xf numFmtId="0" fontId="5" fillId="0" borderId="16" xfId="0" applyFont="1" applyBorder="1"/>
    <xf numFmtId="0" fontId="5" fillId="0" borderId="16" xfId="0" applyFont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1" fontId="5" fillId="3" borderId="17" xfId="0" applyNumberFormat="1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0" borderId="19" xfId="0" applyFont="1" applyBorder="1"/>
    <xf numFmtId="0" fontId="5" fillId="0" borderId="0" xfId="0" applyFont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6" xfId="0" applyFont="1" applyFill="1" applyBorder="1"/>
    <xf numFmtId="0" fontId="5" fillId="3" borderId="17" xfId="11" applyFont="1" applyFill="1" applyBorder="1" applyAlignment="1">
      <alignment horizontal="left" wrapText="1"/>
    </xf>
    <xf numFmtId="0" fontId="5" fillId="4" borderId="16" xfId="11" applyFont="1" applyFill="1" applyBorder="1" applyAlignment="1">
      <alignment wrapText="1"/>
    </xf>
    <xf numFmtId="0" fontId="5" fillId="3" borderId="17" xfId="11" applyFont="1" applyFill="1" applyBorder="1" applyAlignment="1">
      <alignment horizontal="left"/>
    </xf>
    <xf numFmtId="0" fontId="5" fillId="0" borderId="16" xfId="11" applyFont="1" applyBorder="1" applyAlignment="1">
      <alignment wrapText="1"/>
    </xf>
    <xf numFmtId="0" fontId="5" fillId="0" borderId="16" xfId="11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7" fillId="0" borderId="0" xfId="0" applyFont="1"/>
    <xf numFmtId="0" fontId="6" fillId="0" borderId="16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6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left"/>
    </xf>
    <xf numFmtId="0" fontId="6" fillId="0" borderId="20" xfId="0" applyFont="1" applyFill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4" borderId="20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5" fillId="3" borderId="22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 textRotation="90"/>
    </xf>
    <xf numFmtId="0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/>
    </xf>
    <xf numFmtId="0" fontId="5" fillId="0" borderId="16" xfId="11" applyFont="1" applyBorder="1"/>
    <xf numFmtId="0" fontId="5" fillId="3" borderId="17" xfId="11" applyFont="1" applyFill="1" applyBorder="1"/>
    <xf numFmtId="0" fontId="5" fillId="0" borderId="16" xfId="11" applyFont="1" applyFill="1" applyBorder="1"/>
    <xf numFmtId="0" fontId="8" fillId="2" borderId="23" xfId="0" applyFont="1" applyFill="1" applyBorder="1" applyAlignment="1">
      <alignment vertical="center" wrapText="1"/>
    </xf>
    <xf numFmtId="0" fontId="9" fillId="0" borderId="23" xfId="0" applyFont="1" applyBorder="1" applyAlignment="1">
      <alignment horizontal="center" vertical="center" textRotation="90"/>
    </xf>
    <xf numFmtId="0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24" xfId="0" applyFont="1" applyBorder="1" applyAlignment="1">
      <alignment horizontal="center" vertical="center"/>
    </xf>
    <xf numFmtId="0" fontId="8" fillId="0" borderId="0" xfId="0" applyFont="1"/>
    <xf numFmtId="0" fontId="8" fillId="3" borderId="16" xfId="0" applyFont="1" applyFill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10" fillId="0" borderId="16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10" fillId="0" borderId="19" xfId="0" applyFont="1" applyFill="1" applyBorder="1" applyAlignment="1">
      <alignment horizontal="center" vertical="top"/>
    </xf>
    <xf numFmtId="0" fontId="11" fillId="0" borderId="19" xfId="0" applyFont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10" fillId="0" borderId="5" xfId="0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0" fillId="0" borderId="6" xfId="0" applyFont="1" applyFill="1" applyBorder="1" applyAlignment="1">
      <alignment horizontal="center" vertical="top"/>
    </xf>
    <xf numFmtId="0" fontId="8" fillId="0" borderId="2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10" fillId="0" borderId="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8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3" borderId="22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 vertical="top" wrapText="1"/>
    </xf>
    <xf numFmtId="0" fontId="10" fillId="0" borderId="16" xfId="0" applyFont="1" applyFill="1" applyBorder="1" applyAlignment="1">
      <alignment horizontal="right" vertical="top"/>
    </xf>
    <xf numFmtId="0" fontId="11" fillId="0" borderId="16" xfId="0" applyFont="1" applyFill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top" wrapText="1"/>
    </xf>
    <xf numFmtId="0" fontId="10" fillId="0" borderId="19" xfId="0" applyFont="1" applyFill="1" applyBorder="1" applyAlignment="1">
      <alignment horizontal="right" vertical="top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8" fillId="0" borderId="16" xfId="0" applyFont="1" applyBorder="1"/>
    <xf numFmtId="0" fontId="8" fillId="0" borderId="16" xfId="0" applyFont="1" applyBorder="1" applyAlignment="1">
      <alignment horizontal="left"/>
    </xf>
    <xf numFmtId="0" fontId="8" fillId="0" borderId="16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left" wrapText="1"/>
    </xf>
    <xf numFmtId="0" fontId="8" fillId="4" borderId="16" xfId="0" applyFont="1" applyFill="1" applyBorder="1"/>
    <xf numFmtId="0" fontId="8" fillId="0" borderId="16" xfId="0" applyFont="1" applyFill="1" applyBorder="1"/>
    <xf numFmtId="0" fontId="8" fillId="0" borderId="16" xfId="11" applyFont="1" applyFill="1" applyBorder="1" applyAlignment="1">
      <alignment wrapText="1"/>
    </xf>
    <xf numFmtId="0" fontId="8" fillId="4" borderId="19" xfId="0" applyFont="1" applyFill="1" applyBorder="1"/>
    <xf numFmtId="0" fontId="13" fillId="0" borderId="0" xfId="0" applyFont="1" applyBorder="1"/>
    <xf numFmtId="0" fontId="5" fillId="5" borderId="25" xfId="0" applyFont="1" applyFill="1" applyBorder="1" applyAlignment="1">
      <alignment horizontal="left"/>
    </xf>
    <xf numFmtId="0" fontId="5" fillId="5" borderId="17" xfId="0" applyFont="1" applyFill="1" applyBorder="1" applyAlignment="1">
      <alignment horizontal="left"/>
    </xf>
    <xf numFmtId="1" fontId="5" fillId="5" borderId="17" xfId="0" applyNumberFormat="1" applyFont="1" applyFill="1" applyBorder="1" applyAlignment="1">
      <alignment horizontal="left"/>
    </xf>
    <xf numFmtId="0" fontId="5" fillId="6" borderId="17" xfId="0" applyFont="1" applyFill="1" applyBorder="1" applyAlignment="1">
      <alignment horizontal="left"/>
    </xf>
    <xf numFmtId="0" fontId="5" fillId="6" borderId="18" xfId="0" applyFont="1" applyFill="1" applyBorder="1" applyAlignment="1">
      <alignment horizontal="left"/>
    </xf>
    <xf numFmtId="0" fontId="5" fillId="0" borderId="23" xfId="0" applyFont="1" applyBorder="1" applyAlignment="1">
      <alignment horizontal="center" vertical="center"/>
    </xf>
  </cellXfs>
  <cellStyles count="12">
    <cellStyle name="Beløb" xfId="1" xr:uid="{00000000-0005-0000-0000-000000000000}"/>
    <cellStyle name="Beløb0" xfId="2" xr:uid="{00000000-0005-0000-0000-000001000000}"/>
    <cellStyle name="Dato" xfId="3" xr:uid="{00000000-0005-0000-0000-000002000000}"/>
    <cellStyle name="Fast" xfId="4" xr:uid="{00000000-0005-0000-0000-000003000000}"/>
    <cellStyle name="Normal" xfId="0" builtinId="0"/>
    <cellStyle name="Normal 2" xfId="10" xr:uid="{00000000-0005-0000-0000-000005000000}"/>
    <cellStyle name="Normal 3" xfId="11" xr:uid="{00000000-0005-0000-0000-000006000000}"/>
    <cellStyle name="Overskrift 1" xfId="5" builtinId="16" customBuiltin="1"/>
    <cellStyle name="Overskrift 2" xfId="6" builtinId="17" customBuiltin="1"/>
    <cellStyle name="Punktum" xfId="7" xr:uid="{00000000-0005-0000-0000-000009000000}"/>
    <cellStyle name="Punktum0" xfId="8" xr:uid="{00000000-0005-0000-0000-00000A000000}"/>
    <cellStyle name="Total" xfId="9" builtinId="25" customBuiltin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6F6F"/>
      <rgbColor rgb="00008000"/>
      <rgbColor rgb="00000080"/>
      <rgbColor rgb="0066FF33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C9E400"/>
      <rgbColor rgb="00E2FF0B"/>
      <rgbColor rgb="00666699"/>
      <rgbColor rgb="00969696"/>
      <rgbColor rgb="003333CC"/>
      <rgbColor rgb="00336666"/>
      <rgbColor rgb="008DB1F3"/>
      <rgbColor rgb="00CCCC00"/>
      <rgbColor rgb="00FF99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"/>
  <sheetViews>
    <sheetView tabSelected="1" view="pageBreakPreview" zoomScaleNormal="100" zoomScaleSheetLayoutView="100" workbookViewId="0">
      <selection activeCell="C40" sqref="C40"/>
    </sheetView>
  </sheetViews>
  <sheetFormatPr defaultColWidth="9.140625" defaultRowHeight="12.75" x14ac:dyDescent="0.2"/>
  <cols>
    <col min="1" max="1" width="8.140625" style="46" customWidth="1"/>
    <col min="2" max="2" width="44.28515625" style="46" customWidth="1"/>
    <col min="3" max="3" width="13.5703125" style="78" bestFit="1" customWidth="1"/>
    <col min="4" max="11" width="11" style="78" customWidth="1"/>
    <col min="12" max="12" width="12.7109375" style="78" bestFit="1" customWidth="1"/>
    <col min="13" max="13" width="12.85546875" style="78" bestFit="1" customWidth="1"/>
    <col min="14" max="17" width="9.140625" style="46"/>
    <col min="18" max="18" width="11.140625" style="46" bestFit="1" customWidth="1"/>
    <col min="19" max="16384" width="9.140625" style="46"/>
  </cols>
  <sheetData>
    <row r="1" spans="1:25" ht="66.75" x14ac:dyDescent="0.2">
      <c r="A1" s="40" t="s">
        <v>31</v>
      </c>
      <c r="B1" s="40"/>
      <c r="C1" s="41" t="s">
        <v>1</v>
      </c>
      <c r="D1" s="42" t="s">
        <v>54</v>
      </c>
      <c r="E1" s="41" t="s">
        <v>63</v>
      </c>
      <c r="F1" s="43" t="s">
        <v>54</v>
      </c>
      <c r="G1" s="41" t="s">
        <v>2</v>
      </c>
      <c r="H1" s="41" t="s">
        <v>56</v>
      </c>
      <c r="I1" s="41" t="s">
        <v>57</v>
      </c>
      <c r="J1" s="41" t="s">
        <v>61</v>
      </c>
      <c r="K1" s="41" t="s">
        <v>56</v>
      </c>
      <c r="L1" s="41" t="s">
        <v>57</v>
      </c>
      <c r="M1" s="43" t="s">
        <v>54</v>
      </c>
      <c r="N1" s="41" t="s">
        <v>3</v>
      </c>
      <c r="O1" s="41" t="s">
        <v>59</v>
      </c>
      <c r="P1" s="41" t="s">
        <v>60</v>
      </c>
      <c r="Q1" s="41" t="s">
        <v>59</v>
      </c>
      <c r="R1" s="41" t="s">
        <v>58</v>
      </c>
      <c r="S1" s="41" t="s">
        <v>57</v>
      </c>
      <c r="T1" s="41" t="s">
        <v>56</v>
      </c>
      <c r="U1" s="43" t="s">
        <v>30</v>
      </c>
      <c r="V1" s="41" t="s">
        <v>55</v>
      </c>
      <c r="W1" s="43" t="s">
        <v>54</v>
      </c>
      <c r="X1" s="44" t="s">
        <v>577</v>
      </c>
      <c r="Y1" s="45" t="s">
        <v>54</v>
      </c>
    </row>
    <row r="2" spans="1:25" s="53" customFormat="1" ht="12.75" customHeight="1" x14ac:dyDescent="0.2">
      <c r="A2" s="47" t="s">
        <v>32</v>
      </c>
      <c r="B2" s="48" t="s">
        <v>6</v>
      </c>
      <c r="C2" s="49"/>
      <c r="D2" s="49"/>
      <c r="E2" s="49" t="s">
        <v>53</v>
      </c>
      <c r="F2" s="49">
        <v>320</v>
      </c>
      <c r="G2" s="49" t="s">
        <v>53</v>
      </c>
      <c r="H2" s="49">
        <v>1.8</v>
      </c>
      <c r="I2" s="49">
        <v>18</v>
      </c>
      <c r="J2" s="49" t="s">
        <v>53</v>
      </c>
      <c r="K2" s="49">
        <v>2.5</v>
      </c>
      <c r="L2" s="49">
        <v>70</v>
      </c>
      <c r="M2" s="49"/>
      <c r="N2" s="50"/>
      <c r="O2" s="51"/>
      <c r="P2" s="51"/>
      <c r="Q2" s="51"/>
      <c r="R2" s="51" t="s">
        <v>66</v>
      </c>
      <c r="S2" s="50">
        <v>70</v>
      </c>
      <c r="T2" s="50">
        <v>2.5</v>
      </c>
      <c r="U2" s="51"/>
      <c r="V2" s="51"/>
      <c r="W2" s="51"/>
      <c r="X2" s="51"/>
      <c r="Y2" s="52"/>
    </row>
    <row r="3" spans="1:25" s="53" customFormat="1" ht="12.75" customHeight="1" x14ac:dyDescent="0.2">
      <c r="A3" s="47" t="s">
        <v>33</v>
      </c>
      <c r="B3" s="48" t="s">
        <v>11</v>
      </c>
      <c r="C3" s="49"/>
      <c r="D3" s="49"/>
      <c r="E3" s="49" t="s">
        <v>53</v>
      </c>
      <c r="F3" s="49">
        <v>88</v>
      </c>
      <c r="G3" s="49"/>
      <c r="H3" s="49"/>
      <c r="I3" s="49"/>
      <c r="J3" s="49"/>
      <c r="K3" s="49"/>
      <c r="L3" s="49"/>
      <c r="M3" s="49"/>
      <c r="N3" s="51"/>
      <c r="O3" s="51"/>
      <c r="P3" s="51"/>
      <c r="Q3" s="51"/>
      <c r="R3" s="51" t="s">
        <v>67</v>
      </c>
      <c r="S3" s="50">
        <v>40</v>
      </c>
      <c r="T3" s="50"/>
      <c r="U3" s="51"/>
      <c r="V3" s="51"/>
      <c r="W3" s="51"/>
      <c r="X3" s="51"/>
      <c r="Y3" s="52"/>
    </row>
    <row r="4" spans="1:25" s="53" customFormat="1" ht="12.75" customHeight="1" x14ac:dyDescent="0.2">
      <c r="A4" s="47" t="s">
        <v>34</v>
      </c>
      <c r="B4" s="48" t="s">
        <v>10</v>
      </c>
      <c r="C4" s="49"/>
      <c r="D4" s="49"/>
      <c r="E4" s="49" t="s">
        <v>53</v>
      </c>
      <c r="F4" s="49">
        <v>140</v>
      </c>
      <c r="G4" s="49" t="s">
        <v>53</v>
      </c>
      <c r="H4" s="49">
        <v>1.7</v>
      </c>
      <c r="I4" s="49">
        <v>20</v>
      </c>
      <c r="J4" s="49"/>
      <c r="K4" s="49"/>
      <c r="L4" s="49"/>
      <c r="M4" s="49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2"/>
    </row>
    <row r="5" spans="1:25" s="53" customFormat="1" ht="12.75" customHeight="1" x14ac:dyDescent="0.2">
      <c r="A5" s="47" t="s">
        <v>35</v>
      </c>
      <c r="B5" s="48" t="s">
        <v>579</v>
      </c>
      <c r="C5" s="49"/>
      <c r="D5" s="49"/>
      <c r="E5" s="49" t="s">
        <v>53</v>
      </c>
      <c r="F5" s="49">
        <v>742</v>
      </c>
      <c r="G5" s="49" t="s">
        <v>53</v>
      </c>
      <c r="H5" s="49">
        <v>1.2</v>
      </c>
      <c r="I5" s="49">
        <v>81</v>
      </c>
      <c r="J5" s="49"/>
      <c r="K5" s="49"/>
      <c r="L5" s="49"/>
      <c r="M5" s="49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2"/>
    </row>
    <row r="6" spans="1:25" s="53" customFormat="1" ht="12.75" customHeight="1" x14ac:dyDescent="0.2">
      <c r="A6" s="47" t="s">
        <v>36</v>
      </c>
      <c r="B6" s="48" t="s">
        <v>13</v>
      </c>
      <c r="C6" s="49"/>
      <c r="D6" s="49"/>
      <c r="E6" s="49" t="s">
        <v>53</v>
      </c>
      <c r="F6" s="49">
        <v>85</v>
      </c>
      <c r="G6" s="49" t="s">
        <v>53</v>
      </c>
      <c r="H6" s="49">
        <v>1.2</v>
      </c>
      <c r="I6" s="49">
        <v>30</v>
      </c>
      <c r="J6" s="49"/>
      <c r="K6" s="49"/>
      <c r="L6" s="49"/>
      <c r="M6" s="49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2"/>
    </row>
    <row r="7" spans="1:25" s="53" customFormat="1" ht="12.75" customHeight="1" x14ac:dyDescent="0.2">
      <c r="A7" s="47" t="s">
        <v>37</v>
      </c>
      <c r="B7" s="48" t="s">
        <v>14</v>
      </c>
      <c r="C7" s="49"/>
      <c r="D7" s="49"/>
      <c r="E7" s="49" t="s">
        <v>53</v>
      </c>
      <c r="F7" s="49">
        <v>120</v>
      </c>
      <c r="G7" s="49" t="s">
        <v>53</v>
      </c>
      <c r="H7" s="49">
        <v>1.2</v>
      </c>
      <c r="I7" s="49">
        <v>23</v>
      </c>
      <c r="J7" s="49"/>
      <c r="K7" s="49"/>
      <c r="L7" s="49"/>
      <c r="M7" s="49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</row>
    <row r="8" spans="1:25" s="53" customFormat="1" ht="12.75" customHeight="1" x14ac:dyDescent="0.2">
      <c r="A8" s="47" t="s">
        <v>38</v>
      </c>
      <c r="B8" s="48" t="s">
        <v>15</v>
      </c>
      <c r="C8" s="49"/>
      <c r="D8" s="49"/>
      <c r="E8" s="49" t="s">
        <v>53</v>
      </c>
      <c r="F8" s="49">
        <v>228</v>
      </c>
      <c r="G8" s="49" t="s">
        <v>53</v>
      </c>
      <c r="H8" s="49">
        <v>1.2</v>
      </c>
      <c r="I8" s="49">
        <v>25</v>
      </c>
      <c r="J8" s="49"/>
      <c r="K8" s="49"/>
      <c r="L8" s="49"/>
      <c r="M8" s="49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2"/>
    </row>
    <row r="9" spans="1:25" s="53" customFormat="1" x14ac:dyDescent="0.2">
      <c r="A9" s="47" t="s">
        <v>39</v>
      </c>
      <c r="B9" s="48" t="s">
        <v>16</v>
      </c>
      <c r="C9" s="49"/>
      <c r="D9" s="49"/>
      <c r="E9" s="49" t="s">
        <v>53</v>
      </c>
      <c r="F9" s="49">
        <v>549</v>
      </c>
      <c r="G9" s="49"/>
      <c r="H9" s="49"/>
      <c r="I9" s="49"/>
      <c r="J9" s="49"/>
      <c r="K9" s="49"/>
      <c r="L9" s="49"/>
      <c r="M9" s="49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2"/>
    </row>
    <row r="10" spans="1:25" s="53" customFormat="1" x14ac:dyDescent="0.2">
      <c r="A10" s="47" t="s">
        <v>40</v>
      </c>
      <c r="B10" s="48" t="s">
        <v>17</v>
      </c>
      <c r="C10" s="49"/>
      <c r="D10" s="49"/>
      <c r="E10" s="49" t="s">
        <v>53</v>
      </c>
      <c r="F10" s="49">
        <v>154</v>
      </c>
      <c r="G10" s="49" t="s">
        <v>53</v>
      </c>
      <c r="H10" s="49">
        <v>1.2</v>
      </c>
      <c r="I10" s="49">
        <v>55</v>
      </c>
      <c r="J10" s="49"/>
      <c r="K10" s="49"/>
      <c r="L10" s="49"/>
      <c r="M10" s="49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2"/>
    </row>
    <row r="11" spans="1:25" s="53" customFormat="1" x14ac:dyDescent="0.2">
      <c r="A11" s="47" t="s">
        <v>41</v>
      </c>
      <c r="B11" s="48" t="s">
        <v>7</v>
      </c>
      <c r="C11" s="49"/>
      <c r="D11" s="49"/>
      <c r="E11" s="49" t="s">
        <v>53</v>
      </c>
      <c r="F11" s="49">
        <v>208</v>
      </c>
      <c r="G11" s="49" t="s">
        <v>53</v>
      </c>
      <c r="H11" s="49">
        <v>1.2</v>
      </c>
      <c r="I11" s="49">
        <v>16</v>
      </c>
      <c r="J11" s="49"/>
      <c r="K11" s="49"/>
      <c r="L11" s="49"/>
      <c r="M11" s="49"/>
      <c r="N11" s="50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2"/>
    </row>
    <row r="12" spans="1:25" s="53" customFormat="1" x14ac:dyDescent="0.2">
      <c r="A12" s="47" t="s">
        <v>42</v>
      </c>
      <c r="B12" s="48" t="s">
        <v>8</v>
      </c>
      <c r="C12" s="49"/>
      <c r="D12" s="49"/>
      <c r="E12" s="49" t="s">
        <v>53</v>
      </c>
      <c r="F12" s="49">
        <v>200</v>
      </c>
      <c r="G12" s="49" t="s">
        <v>53</v>
      </c>
      <c r="H12" s="49">
        <v>1.2</v>
      </c>
      <c r="I12" s="49">
        <v>20</v>
      </c>
      <c r="J12" s="49"/>
      <c r="K12" s="49"/>
      <c r="L12" s="49"/>
      <c r="M12" s="49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2"/>
    </row>
    <row r="13" spans="1:25" s="53" customFormat="1" x14ac:dyDescent="0.2">
      <c r="A13" s="47" t="s">
        <v>43</v>
      </c>
      <c r="B13" s="48" t="s">
        <v>9</v>
      </c>
      <c r="C13" s="49"/>
      <c r="D13" s="49"/>
      <c r="E13" s="49" t="s">
        <v>53</v>
      </c>
      <c r="F13" s="49">
        <v>400</v>
      </c>
      <c r="G13" s="49" t="s">
        <v>53</v>
      </c>
      <c r="H13" s="49">
        <v>1</v>
      </c>
      <c r="I13" s="49">
        <v>30</v>
      </c>
      <c r="J13" s="49"/>
      <c r="K13" s="49"/>
      <c r="L13" s="49"/>
      <c r="M13" s="49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2"/>
    </row>
    <row r="14" spans="1:25" s="53" customFormat="1" x14ac:dyDescent="0.2">
      <c r="A14" s="47" t="s">
        <v>44</v>
      </c>
      <c r="B14" s="48" t="s">
        <v>12</v>
      </c>
      <c r="C14" s="49"/>
      <c r="D14" s="49"/>
      <c r="E14" s="49" t="s">
        <v>53</v>
      </c>
      <c r="F14" s="49">
        <v>250</v>
      </c>
      <c r="G14" s="49" t="s">
        <v>53</v>
      </c>
      <c r="H14" s="49">
        <v>1</v>
      </c>
      <c r="I14" s="49">
        <v>37</v>
      </c>
      <c r="J14" s="49"/>
      <c r="K14" s="49"/>
      <c r="L14" s="49"/>
      <c r="M14" s="49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2"/>
    </row>
    <row r="15" spans="1:25" s="53" customFormat="1" x14ac:dyDescent="0.2">
      <c r="A15" s="47" t="s">
        <v>45</v>
      </c>
      <c r="B15" s="48" t="s">
        <v>21</v>
      </c>
      <c r="C15" s="49"/>
      <c r="D15" s="49"/>
      <c r="E15" s="49" t="s">
        <v>53</v>
      </c>
      <c r="F15" s="49">
        <v>200</v>
      </c>
      <c r="G15" s="49" t="s">
        <v>53</v>
      </c>
      <c r="H15" s="49">
        <v>1</v>
      </c>
      <c r="I15" s="49">
        <v>62</v>
      </c>
      <c r="J15" s="49"/>
      <c r="K15" s="49"/>
      <c r="L15" s="49"/>
      <c r="M15" s="49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</row>
    <row r="16" spans="1:25" s="53" customFormat="1" x14ac:dyDescent="0.2">
      <c r="A16" s="47" t="s">
        <v>46</v>
      </c>
      <c r="B16" s="48" t="s">
        <v>22</v>
      </c>
      <c r="C16" s="49"/>
      <c r="D16" s="49"/>
      <c r="E16" s="49" t="s">
        <v>53</v>
      </c>
      <c r="F16" s="49">
        <v>260</v>
      </c>
      <c r="G16" s="49" t="s">
        <v>53</v>
      </c>
      <c r="H16" s="49">
        <v>1</v>
      </c>
      <c r="I16" s="49">
        <v>36</v>
      </c>
      <c r="J16" s="49"/>
      <c r="K16" s="49"/>
      <c r="L16" s="49"/>
      <c r="M16" s="49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</row>
    <row r="17" spans="1:25" s="53" customFormat="1" x14ac:dyDescent="0.2">
      <c r="A17" s="47" t="s">
        <v>47</v>
      </c>
      <c r="B17" s="48" t="s">
        <v>23</v>
      </c>
      <c r="C17" s="49"/>
      <c r="D17" s="49"/>
      <c r="E17" s="49" t="s">
        <v>53</v>
      </c>
      <c r="F17" s="49">
        <v>260</v>
      </c>
      <c r="G17" s="49" t="s">
        <v>53</v>
      </c>
      <c r="H17" s="49">
        <v>1</v>
      </c>
      <c r="I17" s="49">
        <v>36</v>
      </c>
      <c r="J17" s="49"/>
      <c r="K17" s="49"/>
      <c r="L17" s="49"/>
      <c r="M17" s="49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2"/>
    </row>
    <row r="18" spans="1:25" s="53" customFormat="1" x14ac:dyDescent="0.2">
      <c r="A18" s="47" t="s">
        <v>48</v>
      </c>
      <c r="B18" s="48" t="s">
        <v>24</v>
      </c>
      <c r="C18" s="49"/>
      <c r="D18" s="49"/>
      <c r="E18" s="49" t="s">
        <v>53</v>
      </c>
      <c r="F18" s="49">
        <v>182</v>
      </c>
      <c r="G18" s="49" t="s">
        <v>53</v>
      </c>
      <c r="H18" s="49">
        <v>1</v>
      </c>
      <c r="I18" s="49">
        <v>50</v>
      </c>
      <c r="J18" s="49"/>
      <c r="K18" s="49"/>
      <c r="L18" s="49"/>
      <c r="M18" s="49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2"/>
    </row>
    <row r="19" spans="1:25" s="53" customFormat="1" x14ac:dyDescent="0.2">
      <c r="A19" s="47" t="s">
        <v>49</v>
      </c>
      <c r="B19" s="48" t="s">
        <v>18</v>
      </c>
      <c r="C19" s="49"/>
      <c r="D19" s="49"/>
      <c r="E19" s="49" t="s">
        <v>53</v>
      </c>
      <c r="F19" s="49">
        <v>300</v>
      </c>
      <c r="G19" s="49" t="s">
        <v>53</v>
      </c>
      <c r="H19" s="49">
        <v>1</v>
      </c>
      <c r="I19" s="49">
        <v>43</v>
      </c>
      <c r="J19" s="49"/>
      <c r="K19" s="49"/>
      <c r="L19" s="49"/>
      <c r="M19" s="49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2"/>
    </row>
    <row r="20" spans="1:25" s="53" customFormat="1" x14ac:dyDescent="0.2">
      <c r="A20" s="47" t="s">
        <v>50</v>
      </c>
      <c r="B20" s="48" t="s">
        <v>19</v>
      </c>
      <c r="C20" s="49"/>
      <c r="D20" s="49"/>
      <c r="E20" s="49" t="s">
        <v>53</v>
      </c>
      <c r="F20" s="49">
        <v>400</v>
      </c>
      <c r="G20" s="49" t="s">
        <v>53</v>
      </c>
      <c r="H20" s="49">
        <v>1</v>
      </c>
      <c r="I20" s="49">
        <v>35</v>
      </c>
      <c r="J20" s="49"/>
      <c r="K20" s="49"/>
      <c r="L20" s="49"/>
      <c r="M20" s="49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2"/>
    </row>
    <row r="21" spans="1:25" s="53" customFormat="1" ht="11.25" customHeight="1" x14ac:dyDescent="0.2">
      <c r="A21" s="47" t="s">
        <v>578</v>
      </c>
      <c r="B21" s="48" t="s">
        <v>580</v>
      </c>
      <c r="C21" s="49"/>
      <c r="D21" s="49"/>
      <c r="E21" s="49" t="s">
        <v>53</v>
      </c>
      <c r="F21" s="49">
        <v>350</v>
      </c>
      <c r="G21" s="49"/>
      <c r="H21" s="49"/>
      <c r="I21" s="49"/>
      <c r="J21" s="49"/>
      <c r="K21" s="49"/>
      <c r="L21" s="49"/>
      <c r="M21" s="49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2"/>
    </row>
    <row r="22" spans="1:25" s="53" customFormat="1" x14ac:dyDescent="0.2">
      <c r="A22" s="54" t="s">
        <v>581</v>
      </c>
      <c r="B22" s="55" t="s">
        <v>25</v>
      </c>
      <c r="C22" s="49" t="s">
        <v>53</v>
      </c>
      <c r="D22" s="49">
        <v>3800</v>
      </c>
      <c r="E22" s="49"/>
      <c r="F22" s="49"/>
      <c r="G22" s="49" t="s">
        <v>53</v>
      </c>
      <c r="H22" s="49">
        <v>2</v>
      </c>
      <c r="I22" s="49">
        <v>10</v>
      </c>
      <c r="J22" s="49"/>
      <c r="K22" s="49"/>
      <c r="L22" s="49"/>
      <c r="M22" s="49"/>
      <c r="N22" s="50"/>
      <c r="O22" s="51"/>
      <c r="P22" s="51"/>
      <c r="Q22" s="51"/>
      <c r="R22" s="51" t="s">
        <v>53</v>
      </c>
      <c r="S22" s="51">
        <v>290</v>
      </c>
      <c r="T22" s="51"/>
      <c r="U22" s="51"/>
      <c r="V22" s="51" t="s">
        <v>53</v>
      </c>
      <c r="W22" s="51">
        <v>700</v>
      </c>
      <c r="X22" s="51" t="s">
        <v>53</v>
      </c>
      <c r="Y22" s="56">
        <v>70</v>
      </c>
    </row>
    <row r="23" spans="1:25" s="53" customFormat="1" x14ac:dyDescent="0.2">
      <c r="A23" s="47" t="s">
        <v>51</v>
      </c>
      <c r="B23" s="48" t="s">
        <v>20</v>
      </c>
      <c r="C23" s="49"/>
      <c r="D23" s="49"/>
      <c r="E23" s="49" t="s">
        <v>53</v>
      </c>
      <c r="F23" s="49">
        <v>400</v>
      </c>
      <c r="G23" s="49" t="s">
        <v>53</v>
      </c>
      <c r="H23" s="49">
        <v>1</v>
      </c>
      <c r="I23" s="49">
        <v>30</v>
      </c>
      <c r="J23" s="49"/>
      <c r="K23" s="49"/>
      <c r="L23" s="49"/>
      <c r="M23" s="49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2"/>
    </row>
    <row r="24" spans="1:25" s="53" customFormat="1" x14ac:dyDescent="0.2">
      <c r="A24" s="47" t="s">
        <v>582</v>
      </c>
      <c r="B24" s="48" t="s">
        <v>29</v>
      </c>
      <c r="C24" s="49" t="s">
        <v>53</v>
      </c>
      <c r="D24" s="49">
        <v>3580</v>
      </c>
      <c r="E24" s="49"/>
      <c r="F24" s="49"/>
      <c r="G24" s="49" t="s">
        <v>53</v>
      </c>
      <c r="H24" s="49">
        <v>2.2000000000000002</v>
      </c>
      <c r="I24" s="49">
        <v>170</v>
      </c>
      <c r="J24" s="49" t="s">
        <v>53</v>
      </c>
      <c r="K24" s="49">
        <v>2.5</v>
      </c>
      <c r="L24" s="49">
        <v>150</v>
      </c>
      <c r="M24" s="49"/>
      <c r="N24" s="51"/>
      <c r="O24" s="51"/>
      <c r="P24" s="51"/>
      <c r="Q24" s="51"/>
      <c r="R24" s="51" t="s">
        <v>53</v>
      </c>
      <c r="S24" s="51">
        <v>130</v>
      </c>
      <c r="T24" s="51"/>
      <c r="U24" s="51"/>
      <c r="V24" s="51" t="s">
        <v>53</v>
      </c>
      <c r="W24" s="51">
        <v>1340</v>
      </c>
      <c r="X24" s="51" t="s">
        <v>53</v>
      </c>
      <c r="Y24" s="56">
        <v>300</v>
      </c>
    </row>
    <row r="25" spans="1:25" s="53" customFormat="1" x14ac:dyDescent="0.2">
      <c r="A25" s="47" t="s">
        <v>584</v>
      </c>
      <c r="B25" s="48" t="s">
        <v>26</v>
      </c>
      <c r="C25" s="49" t="s">
        <v>53</v>
      </c>
      <c r="D25" s="49">
        <v>2340</v>
      </c>
      <c r="E25" s="49"/>
      <c r="F25" s="49"/>
      <c r="G25" s="49"/>
      <c r="H25" s="49"/>
      <c r="I25" s="49"/>
      <c r="J25" s="49"/>
      <c r="K25" s="49"/>
      <c r="L25" s="49"/>
      <c r="M25" s="49"/>
      <c r="N25" s="50"/>
      <c r="O25" s="51"/>
      <c r="P25" s="51"/>
      <c r="Q25" s="51"/>
      <c r="R25" s="51" t="s">
        <v>53</v>
      </c>
      <c r="S25" s="51">
        <v>210</v>
      </c>
      <c r="T25" s="51"/>
      <c r="U25" s="51"/>
      <c r="V25" s="51" t="s">
        <v>53</v>
      </c>
      <c r="W25" s="51">
        <v>130</v>
      </c>
      <c r="X25" s="51" t="s">
        <v>53</v>
      </c>
      <c r="Y25" s="56">
        <v>20</v>
      </c>
    </row>
    <row r="26" spans="1:25" s="53" customFormat="1" ht="13.5" thickBot="1" x14ac:dyDescent="0.25">
      <c r="A26" s="57" t="s">
        <v>583</v>
      </c>
      <c r="B26" s="58" t="s">
        <v>27</v>
      </c>
      <c r="C26" s="59" t="s">
        <v>53</v>
      </c>
      <c r="D26" s="59">
        <v>353</v>
      </c>
      <c r="E26" s="59"/>
      <c r="F26" s="59"/>
      <c r="G26" s="59"/>
      <c r="H26" s="59"/>
      <c r="I26" s="59"/>
      <c r="J26" s="59"/>
      <c r="K26" s="59"/>
      <c r="L26" s="59"/>
      <c r="M26" s="59"/>
      <c r="N26" s="60"/>
      <c r="O26" s="60"/>
      <c r="P26" s="60"/>
      <c r="Q26" s="60"/>
      <c r="R26" s="60" t="s">
        <v>53</v>
      </c>
      <c r="S26" s="60">
        <v>90</v>
      </c>
      <c r="T26" s="60"/>
      <c r="U26" s="60"/>
      <c r="V26" s="60" t="s">
        <v>53</v>
      </c>
      <c r="W26" s="60">
        <v>414</v>
      </c>
      <c r="X26" s="60"/>
      <c r="Y26" s="61"/>
    </row>
    <row r="27" spans="1:25" s="53" customFormat="1" hidden="1" x14ac:dyDescent="0.2">
      <c r="A27" s="62"/>
      <c r="B27" s="63"/>
      <c r="C27" s="64"/>
      <c r="D27" s="64"/>
      <c r="E27" s="64"/>
      <c r="F27" s="65"/>
      <c r="G27" s="66"/>
      <c r="H27" s="66"/>
      <c r="I27" s="66"/>
      <c r="J27" s="66"/>
      <c r="K27" s="67"/>
      <c r="L27" s="64"/>
      <c r="M27" s="68"/>
    </row>
    <row r="28" spans="1:25" s="53" customFormat="1" hidden="1" x14ac:dyDescent="0.2">
      <c r="A28" s="69"/>
      <c r="B28" s="70"/>
      <c r="C28" s="71"/>
      <c r="D28" s="71"/>
      <c r="E28" s="71"/>
      <c r="F28" s="72"/>
      <c r="G28" s="73"/>
      <c r="H28" s="73"/>
      <c r="I28" s="73"/>
      <c r="J28" s="73"/>
      <c r="K28" s="74"/>
      <c r="L28" s="71"/>
      <c r="M28" s="75"/>
    </row>
    <row r="29" spans="1:25" s="53" customFormat="1" hidden="1" x14ac:dyDescent="0.2">
      <c r="A29" s="69"/>
      <c r="B29" s="70"/>
      <c r="C29" s="71"/>
      <c r="D29" s="71"/>
      <c r="E29" s="71"/>
      <c r="F29" s="72"/>
      <c r="G29" s="73"/>
      <c r="H29" s="73"/>
      <c r="I29" s="73"/>
      <c r="J29" s="73"/>
      <c r="K29" s="74"/>
      <c r="L29" s="71"/>
      <c r="M29" s="75"/>
    </row>
    <row r="30" spans="1:25" s="53" customFormat="1" hidden="1" x14ac:dyDescent="0.2">
      <c r="A30" s="69"/>
      <c r="B30" s="70"/>
      <c r="C30" s="71"/>
      <c r="D30" s="71"/>
      <c r="E30" s="71"/>
      <c r="F30" s="72"/>
      <c r="G30" s="73"/>
      <c r="H30" s="73"/>
      <c r="I30" s="73"/>
      <c r="J30" s="73"/>
      <c r="K30" s="74"/>
      <c r="L30" s="71"/>
      <c r="M30" s="75"/>
    </row>
    <row r="31" spans="1:25" s="53" customFormat="1" hidden="1" x14ac:dyDescent="0.2">
      <c r="A31" s="69"/>
      <c r="B31" s="70"/>
      <c r="C31" s="71"/>
      <c r="D31" s="71"/>
      <c r="E31" s="71"/>
      <c r="F31" s="72"/>
      <c r="G31" s="73"/>
      <c r="H31" s="73"/>
      <c r="I31" s="73"/>
      <c r="J31" s="73"/>
      <c r="K31" s="74"/>
      <c r="L31" s="71"/>
      <c r="M31" s="75"/>
    </row>
    <row r="32" spans="1:25" s="53" customFormat="1" x14ac:dyDescent="0.2">
      <c r="A32" s="76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</row>
    <row r="33" spans="2:13" x14ac:dyDescent="0.2">
      <c r="B33" s="46" t="s">
        <v>68</v>
      </c>
    </row>
    <row r="37" spans="2:13" s="79" customFormat="1" x14ac:dyDescent="0.2"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</sheetData>
  <phoneticPr fontId="0" type="noConversion"/>
  <conditionalFormatting sqref="E2:L32">
    <cfRule type="expression" dxfId="3" priority="2" stopIfTrue="1">
      <formula>#REF!=0</formula>
    </cfRule>
  </conditionalFormatting>
  <conditionalFormatting sqref="D2:D32">
    <cfRule type="expression" dxfId="2" priority="1" stopIfTrue="1">
      <formula>#REF!=0</formula>
    </cfRule>
  </conditionalFormatting>
  <pageMargins left="0.74803149606299213" right="0.23622047244094491" top="0.70866141732283472" bottom="0.59055118110236227" header="0.35433070866141736" footer="0.19685039370078741"/>
  <pageSetup paperSize="8" scale="69" orientation="landscape" horizontalDpi="300" verticalDpi="300" r:id="rId1"/>
  <headerFooter>
    <oddHeader>&amp;L&amp;"+,Normal"&amp;11Bilag A, arealoversigt, vand&amp;R&amp;"+,Normal"&amp;11Side &amp;P af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7"/>
  <sheetViews>
    <sheetView view="pageBreakPreview" zoomScaleNormal="100" zoomScaleSheetLayoutView="100" workbookViewId="0">
      <selection activeCell="D21" sqref="D21"/>
    </sheetView>
  </sheetViews>
  <sheetFormatPr defaultColWidth="9.140625" defaultRowHeight="12.75" x14ac:dyDescent="0.2"/>
  <cols>
    <col min="1" max="1" width="8.5703125" style="78" customWidth="1"/>
    <col min="2" max="2" width="34.42578125" style="46" customWidth="1"/>
    <col min="3" max="3" width="13.5703125" style="78" bestFit="1" customWidth="1"/>
    <col min="4" max="4" width="11" style="78" bestFit="1" customWidth="1"/>
    <col min="5" max="11" width="11" style="78" customWidth="1"/>
    <col min="12" max="12" width="12.7109375" style="78" bestFit="1" customWidth="1"/>
    <col min="13" max="16384" width="9.140625" style="46"/>
  </cols>
  <sheetData>
    <row r="1" spans="1:23" ht="66.75" x14ac:dyDescent="0.2">
      <c r="A1" s="81" t="s">
        <v>64</v>
      </c>
      <c r="B1" s="43" t="s">
        <v>0</v>
      </c>
      <c r="C1" s="41" t="s">
        <v>1</v>
      </c>
      <c r="D1" s="42" t="s">
        <v>54</v>
      </c>
      <c r="E1" s="41" t="s">
        <v>63</v>
      </c>
      <c r="F1" s="43" t="s">
        <v>54</v>
      </c>
      <c r="G1" s="41" t="s">
        <v>2</v>
      </c>
      <c r="H1" s="41" t="s">
        <v>62</v>
      </c>
      <c r="I1" s="41" t="s">
        <v>56</v>
      </c>
      <c r="J1" s="41" t="s">
        <v>65</v>
      </c>
      <c r="K1" s="41" t="s">
        <v>56</v>
      </c>
      <c r="L1" s="41" t="s">
        <v>57</v>
      </c>
      <c r="M1" s="41" t="s">
        <v>3</v>
      </c>
      <c r="N1" s="41" t="s">
        <v>59</v>
      </c>
      <c r="O1" s="41" t="s">
        <v>60</v>
      </c>
      <c r="P1" s="41" t="s">
        <v>59</v>
      </c>
      <c r="Q1" s="41" t="s">
        <v>58</v>
      </c>
      <c r="R1" s="41" t="s">
        <v>57</v>
      </c>
      <c r="S1" s="41" t="s">
        <v>56</v>
      </c>
      <c r="T1" s="41" t="s">
        <v>55</v>
      </c>
      <c r="U1" s="43" t="s">
        <v>54</v>
      </c>
      <c r="V1" s="44" t="s">
        <v>577</v>
      </c>
      <c r="W1" s="45" t="s">
        <v>54</v>
      </c>
    </row>
    <row r="2" spans="1:23" s="53" customFormat="1" ht="12.75" customHeight="1" x14ac:dyDescent="0.2">
      <c r="A2" s="82">
        <v>1</v>
      </c>
      <c r="B2" s="48" t="s">
        <v>4</v>
      </c>
      <c r="C2" s="83"/>
      <c r="D2" s="83" t="s">
        <v>28</v>
      </c>
      <c r="E2" s="83"/>
      <c r="F2" s="83"/>
      <c r="G2" s="83" t="s">
        <v>53</v>
      </c>
      <c r="H2" s="83">
        <v>74</v>
      </c>
      <c r="I2" s="83">
        <v>1.8</v>
      </c>
      <c r="J2" s="83" t="s">
        <v>53</v>
      </c>
      <c r="K2" s="83">
        <v>1</v>
      </c>
      <c r="L2" s="83">
        <v>135</v>
      </c>
      <c r="M2" s="84"/>
      <c r="N2" s="84"/>
      <c r="O2" s="85"/>
      <c r="P2" s="85"/>
      <c r="Q2" s="85" t="s">
        <v>53</v>
      </c>
      <c r="R2" s="85">
        <v>62</v>
      </c>
      <c r="S2" s="84">
        <v>2</v>
      </c>
      <c r="T2" s="85" t="s">
        <v>53</v>
      </c>
      <c r="U2" s="85">
        <v>374</v>
      </c>
      <c r="V2" s="85" t="s">
        <v>53</v>
      </c>
      <c r="W2" s="86">
        <v>773</v>
      </c>
    </row>
    <row r="3" spans="1:23" s="53" customFormat="1" x14ac:dyDescent="0.2">
      <c r="A3" s="82">
        <v>2</v>
      </c>
      <c r="B3" s="48" t="s">
        <v>5</v>
      </c>
      <c r="C3" s="83"/>
      <c r="D3" s="83"/>
      <c r="E3" s="83"/>
      <c r="F3" s="83"/>
      <c r="G3" s="83" t="s">
        <v>53</v>
      </c>
      <c r="H3" s="83">
        <v>32</v>
      </c>
      <c r="I3" s="83">
        <v>2</v>
      </c>
      <c r="J3" s="83" t="s">
        <v>53</v>
      </c>
      <c r="K3" s="83">
        <v>1</v>
      </c>
      <c r="L3" s="83">
        <v>412</v>
      </c>
      <c r="M3" s="84"/>
      <c r="N3" s="84"/>
      <c r="O3" s="85"/>
      <c r="P3" s="85"/>
      <c r="Q3" s="85" t="s">
        <v>53</v>
      </c>
      <c r="R3" s="85">
        <v>150</v>
      </c>
      <c r="S3" s="85"/>
      <c r="T3" s="85" t="s">
        <v>53</v>
      </c>
      <c r="U3" s="85">
        <v>50</v>
      </c>
      <c r="V3" s="85" t="s">
        <v>53</v>
      </c>
      <c r="W3" s="86">
        <v>1645</v>
      </c>
    </row>
    <row r="4" spans="1:23" s="53" customFormat="1" x14ac:dyDescent="0.2">
      <c r="A4" s="82">
        <v>3</v>
      </c>
      <c r="B4" s="48" t="s">
        <v>575</v>
      </c>
      <c r="C4" s="83"/>
      <c r="D4" s="83"/>
      <c r="E4" s="83" t="s">
        <v>53</v>
      </c>
      <c r="F4" s="83">
        <v>660</v>
      </c>
      <c r="G4" s="83"/>
      <c r="H4" s="83"/>
      <c r="I4" s="83"/>
      <c r="J4" s="83"/>
      <c r="K4" s="83"/>
      <c r="L4" s="83"/>
      <c r="M4" s="84"/>
      <c r="N4" s="84"/>
      <c r="O4" s="85"/>
      <c r="P4" s="85"/>
      <c r="Q4" s="85"/>
      <c r="R4" s="85"/>
      <c r="S4" s="85"/>
      <c r="T4" s="85"/>
      <c r="U4" s="85"/>
      <c r="V4" s="85"/>
      <c r="W4" s="86"/>
    </row>
    <row r="5" spans="1:23" s="53" customFormat="1" ht="13.5" thickBot="1" x14ac:dyDescent="0.25">
      <c r="A5" s="87">
        <v>4</v>
      </c>
      <c r="B5" s="58" t="s">
        <v>576</v>
      </c>
      <c r="C5" s="88"/>
      <c r="D5" s="88"/>
      <c r="E5" s="88" t="s">
        <v>53</v>
      </c>
      <c r="F5" s="88">
        <v>43</v>
      </c>
      <c r="G5" s="88"/>
      <c r="H5" s="88"/>
      <c r="I5" s="88"/>
      <c r="J5" s="88"/>
      <c r="K5" s="88"/>
      <c r="L5" s="88"/>
      <c r="M5" s="89"/>
      <c r="N5" s="89"/>
      <c r="O5" s="90"/>
      <c r="P5" s="90"/>
      <c r="Q5" s="90"/>
      <c r="R5" s="90"/>
      <c r="S5" s="90"/>
      <c r="T5" s="90"/>
      <c r="U5" s="90"/>
      <c r="V5" s="90"/>
      <c r="W5" s="91"/>
    </row>
    <row r="7" spans="1:23" x14ac:dyDescent="0.2">
      <c r="B7" s="46" t="s">
        <v>52</v>
      </c>
    </row>
  </sheetData>
  <phoneticPr fontId="0" type="noConversion"/>
  <conditionalFormatting sqref="E2:L5">
    <cfRule type="expression" dxfId="1" priority="1" stopIfTrue="1">
      <formula>#REF!=0</formula>
    </cfRule>
  </conditionalFormatting>
  <conditionalFormatting sqref="D2:D5">
    <cfRule type="expression" dxfId="0" priority="2" stopIfTrue="1">
      <formula>C2=0</formula>
    </cfRule>
  </conditionalFormatting>
  <pageMargins left="0.78740157480314965" right="0.23622047244094491" top="0.70866141732283472" bottom="0.59055118110236227" header="0.35433070866141736" footer="0.19685039370078741"/>
  <pageSetup paperSize="9" scale="53" orientation="landscape" horizontalDpi="300" verticalDpi="300" r:id="rId1"/>
  <headerFooter alignWithMargins="0">
    <oddHeader>&amp;L&amp;"+,Normal"&amp;11Bilag B, arealoversigt, varme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75"/>
  <sheetViews>
    <sheetView workbookViewId="0">
      <pane ySplit="1" topLeftCell="A226" activePane="bottomLeft" state="frozen"/>
      <selection pane="bottomLeft" activeCell="H238" sqref="H238"/>
    </sheetView>
  </sheetViews>
  <sheetFormatPr defaultColWidth="9.140625" defaultRowHeight="12.75" x14ac:dyDescent="0.2"/>
  <cols>
    <col min="1" max="1" width="9.140625" style="9"/>
    <col min="2" max="2" width="29.5703125" style="1" customWidth="1"/>
    <col min="3" max="3" width="17.5703125" style="1" customWidth="1"/>
    <col min="4" max="26" width="8.5703125" style="1" customWidth="1"/>
    <col min="27" max="16384" width="9.140625" style="1"/>
  </cols>
  <sheetData>
    <row r="1" spans="1:26" ht="82.5" customHeight="1" x14ac:dyDescent="0.2">
      <c r="A1" s="31" t="s">
        <v>64</v>
      </c>
      <c r="B1" s="106" t="s">
        <v>0</v>
      </c>
      <c r="C1" s="106"/>
      <c r="D1" s="32" t="s">
        <v>1</v>
      </c>
      <c r="E1" s="33" t="s">
        <v>54</v>
      </c>
      <c r="F1" s="32" t="s">
        <v>63</v>
      </c>
      <c r="G1" s="34" t="s">
        <v>54</v>
      </c>
      <c r="H1" s="32" t="s">
        <v>573</v>
      </c>
      <c r="I1" s="34" t="s">
        <v>54</v>
      </c>
      <c r="J1" s="32" t="s">
        <v>2</v>
      </c>
      <c r="K1" s="32" t="s">
        <v>62</v>
      </c>
      <c r="L1" s="32" t="s">
        <v>61</v>
      </c>
      <c r="M1" s="32" t="s">
        <v>56</v>
      </c>
      <c r="N1" s="32" t="s">
        <v>57</v>
      </c>
      <c r="O1" s="32" t="s">
        <v>3</v>
      </c>
      <c r="P1" s="32" t="s">
        <v>59</v>
      </c>
      <c r="Q1" s="32" t="s">
        <v>60</v>
      </c>
      <c r="R1" s="32" t="s">
        <v>59</v>
      </c>
      <c r="S1" s="32" t="s">
        <v>58</v>
      </c>
      <c r="T1" s="32" t="s">
        <v>57</v>
      </c>
      <c r="U1" s="32" t="s">
        <v>56</v>
      </c>
      <c r="V1" s="34" t="s">
        <v>30</v>
      </c>
      <c r="W1" s="32" t="s">
        <v>55</v>
      </c>
      <c r="X1" s="34" t="s">
        <v>54</v>
      </c>
      <c r="Y1" s="35" t="s">
        <v>577</v>
      </c>
      <c r="Z1" s="36" t="s">
        <v>54</v>
      </c>
    </row>
    <row r="2" spans="1:26" x14ac:dyDescent="0.2">
      <c r="A2" s="2" t="s">
        <v>72</v>
      </c>
      <c r="B2" s="92" t="s">
        <v>73</v>
      </c>
      <c r="C2" s="3" t="s">
        <v>71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>
        <v>162</v>
      </c>
      <c r="W2" s="20"/>
      <c r="X2" s="20"/>
      <c r="Y2" s="20"/>
      <c r="Z2" s="21"/>
    </row>
    <row r="3" spans="1:26" x14ac:dyDescent="0.2">
      <c r="A3" s="2" t="s">
        <v>74</v>
      </c>
      <c r="B3" s="92" t="s">
        <v>75</v>
      </c>
      <c r="C3" s="3" t="s">
        <v>76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>
        <v>200</v>
      </c>
      <c r="W3" s="20"/>
      <c r="X3" s="20"/>
      <c r="Y3" s="20"/>
      <c r="Z3" s="21"/>
    </row>
    <row r="4" spans="1:26" x14ac:dyDescent="0.2">
      <c r="A4" s="2" t="s">
        <v>77</v>
      </c>
      <c r="B4" s="92" t="s">
        <v>78</v>
      </c>
      <c r="C4" s="4" t="s">
        <v>79</v>
      </c>
      <c r="D4" s="20"/>
      <c r="E4" s="20"/>
      <c r="F4" s="20"/>
      <c r="G4" s="20"/>
      <c r="H4" s="20"/>
      <c r="I4" s="20"/>
      <c r="J4" s="20"/>
      <c r="K4" s="20"/>
      <c r="L4" s="20" t="s">
        <v>80</v>
      </c>
      <c r="M4" s="20"/>
      <c r="N4" s="20"/>
      <c r="O4" s="20"/>
      <c r="P4" s="22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26" x14ac:dyDescent="0.2">
      <c r="A5" s="2" t="s">
        <v>81</v>
      </c>
      <c r="B5" s="92" t="s">
        <v>82</v>
      </c>
      <c r="C5" s="3" t="s">
        <v>83</v>
      </c>
      <c r="D5" s="20"/>
      <c r="E5" s="20"/>
      <c r="F5" s="20"/>
      <c r="G5" s="20"/>
      <c r="H5" s="20"/>
      <c r="I5" s="20"/>
      <c r="J5" s="20"/>
      <c r="K5" s="20"/>
      <c r="L5" s="20" t="s">
        <v>84</v>
      </c>
      <c r="M5" s="20"/>
      <c r="N5" s="20">
        <v>266</v>
      </c>
      <c r="O5" s="20"/>
      <c r="P5" s="20"/>
      <c r="Q5" s="20"/>
      <c r="R5" s="20"/>
      <c r="S5" s="20"/>
      <c r="T5" s="20"/>
      <c r="U5" s="20"/>
      <c r="V5" s="20">
        <v>290</v>
      </c>
      <c r="W5" s="20"/>
      <c r="X5" s="20"/>
      <c r="Y5" s="20"/>
      <c r="Z5" s="21"/>
    </row>
    <row r="6" spans="1:26" x14ac:dyDescent="0.2">
      <c r="A6" s="2" t="s">
        <v>85</v>
      </c>
      <c r="B6" s="92" t="s">
        <v>86</v>
      </c>
      <c r="C6" s="3" t="s">
        <v>83</v>
      </c>
      <c r="D6" s="20"/>
      <c r="E6" s="20"/>
      <c r="F6" s="20"/>
      <c r="G6" s="20"/>
      <c r="H6" s="20"/>
      <c r="I6" s="20"/>
      <c r="J6" s="20"/>
      <c r="K6" s="20"/>
      <c r="L6" s="20" t="s">
        <v>87</v>
      </c>
      <c r="M6" s="20"/>
      <c r="N6" s="20">
        <v>236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1"/>
    </row>
    <row r="7" spans="1:26" x14ac:dyDescent="0.2">
      <c r="A7" s="2" t="s">
        <v>88</v>
      </c>
      <c r="B7" s="92" t="s">
        <v>89</v>
      </c>
      <c r="C7" s="3" t="s">
        <v>71</v>
      </c>
      <c r="D7" s="20"/>
      <c r="E7" s="20"/>
      <c r="F7" s="20" t="s">
        <v>53</v>
      </c>
      <c r="G7" s="20">
        <v>235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 t="s">
        <v>53</v>
      </c>
      <c r="X7" s="20">
        <v>33</v>
      </c>
      <c r="Y7" s="20"/>
      <c r="Z7" s="21"/>
    </row>
    <row r="8" spans="1:26" x14ac:dyDescent="0.2">
      <c r="A8" s="2" t="s">
        <v>90</v>
      </c>
      <c r="B8" s="92" t="s">
        <v>91</v>
      </c>
      <c r="C8" s="3" t="s">
        <v>92</v>
      </c>
      <c r="D8" s="20"/>
      <c r="E8" s="20"/>
      <c r="F8" s="20" t="s">
        <v>53</v>
      </c>
      <c r="G8" s="20">
        <v>90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/>
    </row>
    <row r="9" spans="1:26" x14ac:dyDescent="0.2">
      <c r="A9" s="2" t="s">
        <v>93</v>
      </c>
      <c r="B9" s="92" t="s">
        <v>94</v>
      </c>
      <c r="C9" s="3" t="s">
        <v>92</v>
      </c>
      <c r="D9" s="20"/>
      <c r="E9" s="20"/>
      <c r="F9" s="20" t="s">
        <v>53</v>
      </c>
      <c r="G9" s="23">
        <v>8</v>
      </c>
      <c r="H9" s="23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</row>
    <row r="10" spans="1:26" x14ac:dyDescent="0.2">
      <c r="A10" s="2" t="s">
        <v>95</v>
      </c>
      <c r="B10" s="92" t="s">
        <v>96</v>
      </c>
      <c r="C10" s="3" t="s">
        <v>92</v>
      </c>
      <c r="D10" s="20"/>
      <c r="E10" s="20"/>
      <c r="F10" s="20" t="s">
        <v>53</v>
      </c>
      <c r="G10" s="20">
        <v>30</v>
      </c>
      <c r="H10" s="20"/>
      <c r="I10" s="20"/>
      <c r="J10" s="20"/>
      <c r="K10" s="20"/>
      <c r="L10" s="20" t="s">
        <v>80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1:26" x14ac:dyDescent="0.2">
      <c r="A11" s="2" t="s">
        <v>97</v>
      </c>
      <c r="B11" s="92" t="s">
        <v>98</v>
      </c>
      <c r="C11" s="3" t="s">
        <v>92</v>
      </c>
      <c r="D11" s="20"/>
      <c r="E11" s="20"/>
      <c r="F11" s="20" t="s">
        <v>53</v>
      </c>
      <c r="G11" s="20">
        <v>140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1"/>
    </row>
    <row r="12" spans="1:26" x14ac:dyDescent="0.2">
      <c r="A12" s="2" t="s">
        <v>99</v>
      </c>
      <c r="B12" s="92" t="s">
        <v>100</v>
      </c>
      <c r="C12" s="3" t="s">
        <v>92</v>
      </c>
      <c r="D12" s="20"/>
      <c r="E12" s="20"/>
      <c r="F12" s="20" t="s">
        <v>53</v>
      </c>
      <c r="G12" s="20">
        <v>131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1"/>
    </row>
    <row r="13" spans="1:26" x14ac:dyDescent="0.2">
      <c r="A13" s="2" t="s">
        <v>101</v>
      </c>
      <c r="B13" s="92" t="s">
        <v>102</v>
      </c>
      <c r="C13" s="3" t="s">
        <v>71</v>
      </c>
      <c r="D13" s="20"/>
      <c r="E13" s="20"/>
      <c r="F13" s="20" t="s">
        <v>53</v>
      </c>
      <c r="G13" s="20">
        <v>118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1"/>
    </row>
    <row r="14" spans="1:26" x14ac:dyDescent="0.2">
      <c r="A14" s="2" t="s">
        <v>103</v>
      </c>
      <c r="B14" s="92" t="s">
        <v>104</v>
      </c>
      <c r="C14" s="3" t="s">
        <v>92</v>
      </c>
      <c r="D14" s="20"/>
      <c r="E14" s="20"/>
      <c r="F14" s="20" t="s">
        <v>53</v>
      </c>
      <c r="G14" s="20">
        <v>15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1"/>
    </row>
    <row r="15" spans="1:26" x14ac:dyDescent="0.2">
      <c r="A15" s="2" t="s">
        <v>105</v>
      </c>
      <c r="B15" s="92" t="s">
        <v>106</v>
      </c>
      <c r="C15" s="3" t="s">
        <v>92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 t="s">
        <v>53</v>
      </c>
      <c r="Z15" s="21">
        <v>77</v>
      </c>
    </row>
    <row r="16" spans="1:26" x14ac:dyDescent="0.2">
      <c r="A16" s="2" t="s">
        <v>107</v>
      </c>
      <c r="B16" s="92" t="s">
        <v>108</v>
      </c>
      <c r="C16" s="3" t="s">
        <v>92</v>
      </c>
      <c r="D16" s="20"/>
      <c r="E16" s="22"/>
      <c r="F16" s="22" t="s">
        <v>53</v>
      </c>
      <c r="G16" s="22">
        <v>10</v>
      </c>
      <c r="H16" s="22"/>
      <c r="I16" s="22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1"/>
    </row>
    <row r="17" spans="1:26" x14ac:dyDescent="0.2">
      <c r="A17" s="2" t="s">
        <v>109</v>
      </c>
      <c r="B17" s="92" t="s">
        <v>110</v>
      </c>
      <c r="C17" s="3" t="s">
        <v>111</v>
      </c>
      <c r="D17" s="20"/>
      <c r="E17" s="20"/>
      <c r="F17" s="20" t="s">
        <v>53</v>
      </c>
      <c r="G17" s="20">
        <v>130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1"/>
    </row>
    <row r="18" spans="1:26" x14ac:dyDescent="0.2">
      <c r="A18" s="2" t="s">
        <v>112</v>
      </c>
      <c r="B18" s="92" t="s">
        <v>113</v>
      </c>
      <c r="C18" s="3" t="s">
        <v>92</v>
      </c>
      <c r="D18" s="20"/>
      <c r="E18" s="20"/>
      <c r="F18" s="20" t="s">
        <v>53</v>
      </c>
      <c r="G18" s="20">
        <v>110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1"/>
    </row>
    <row r="19" spans="1:26" x14ac:dyDescent="0.2">
      <c r="A19" s="2" t="s">
        <v>114</v>
      </c>
      <c r="B19" s="92" t="s">
        <v>115</v>
      </c>
      <c r="C19" s="3" t="s">
        <v>111</v>
      </c>
      <c r="D19" s="20"/>
      <c r="E19" s="20"/>
      <c r="F19" s="20" t="s">
        <v>53</v>
      </c>
      <c r="G19" s="20">
        <v>120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1"/>
    </row>
    <row r="20" spans="1:26" x14ac:dyDescent="0.2">
      <c r="A20" s="2" t="s">
        <v>116</v>
      </c>
      <c r="B20" s="92" t="s">
        <v>117</v>
      </c>
      <c r="C20" s="3" t="s">
        <v>111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 t="s">
        <v>53</v>
      </c>
      <c r="Z20" s="21">
        <v>70</v>
      </c>
    </row>
    <row r="21" spans="1:26" x14ac:dyDescent="0.2">
      <c r="A21" s="2" t="s">
        <v>118</v>
      </c>
      <c r="B21" s="92" t="s">
        <v>119</v>
      </c>
      <c r="C21" s="3" t="s">
        <v>111</v>
      </c>
      <c r="D21" s="20"/>
      <c r="E21" s="20"/>
      <c r="F21" s="20" t="s">
        <v>53</v>
      </c>
      <c r="G21" s="20">
        <v>388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1"/>
    </row>
    <row r="22" spans="1:26" x14ac:dyDescent="0.2">
      <c r="A22" s="2" t="s">
        <v>120</v>
      </c>
      <c r="B22" s="92" t="s">
        <v>121</v>
      </c>
      <c r="C22" s="3" t="s">
        <v>111</v>
      </c>
      <c r="D22" s="20" t="s">
        <v>53</v>
      </c>
      <c r="E22" s="20">
        <v>602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1"/>
    </row>
    <row r="23" spans="1:26" x14ac:dyDescent="0.2">
      <c r="A23" s="2" t="s">
        <v>122</v>
      </c>
      <c r="B23" s="92" t="s">
        <v>123</v>
      </c>
      <c r="C23" s="3" t="s">
        <v>111</v>
      </c>
      <c r="D23" s="20"/>
      <c r="E23" s="20"/>
      <c r="F23" s="20" t="s">
        <v>53</v>
      </c>
      <c r="G23" s="20">
        <v>324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1"/>
    </row>
    <row r="24" spans="1:26" x14ac:dyDescent="0.2">
      <c r="A24" s="2" t="s">
        <v>124</v>
      </c>
      <c r="B24" s="92" t="s">
        <v>125</v>
      </c>
      <c r="C24" s="3" t="s">
        <v>111</v>
      </c>
      <c r="D24" s="20"/>
      <c r="E24" s="20"/>
      <c r="F24" s="20" t="s">
        <v>53</v>
      </c>
      <c r="G24" s="20">
        <v>55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1"/>
    </row>
    <row r="25" spans="1:26" x14ac:dyDescent="0.2">
      <c r="A25" s="2" t="s">
        <v>126</v>
      </c>
      <c r="B25" s="92" t="s">
        <v>127</v>
      </c>
      <c r="C25" s="3" t="s">
        <v>111</v>
      </c>
      <c r="D25" s="20"/>
      <c r="E25" s="20"/>
      <c r="F25" s="20" t="s">
        <v>53</v>
      </c>
      <c r="G25" s="20">
        <v>183</v>
      </c>
      <c r="H25" s="20"/>
      <c r="I25" s="20"/>
      <c r="J25" s="20">
        <v>15</v>
      </c>
      <c r="K25" s="20">
        <v>2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1"/>
    </row>
    <row r="26" spans="1:26" x14ac:dyDescent="0.2">
      <c r="A26" s="2" t="s">
        <v>128</v>
      </c>
      <c r="B26" s="92" t="s">
        <v>129</v>
      </c>
      <c r="C26" s="3" t="s">
        <v>111</v>
      </c>
      <c r="D26" s="20"/>
      <c r="E26" s="20"/>
      <c r="F26" s="20" t="s">
        <v>53</v>
      </c>
      <c r="G26" s="20">
        <v>94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1"/>
    </row>
    <row r="27" spans="1:26" x14ac:dyDescent="0.2">
      <c r="A27" s="2" t="s">
        <v>130</v>
      </c>
      <c r="B27" s="92" t="s">
        <v>131</v>
      </c>
      <c r="C27" s="3" t="s">
        <v>76</v>
      </c>
      <c r="D27" s="20"/>
      <c r="E27" s="20"/>
      <c r="F27" s="20" t="s">
        <v>53</v>
      </c>
      <c r="G27" s="20">
        <v>115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1"/>
    </row>
    <row r="28" spans="1:26" x14ac:dyDescent="0.2">
      <c r="A28" s="2" t="s">
        <v>132</v>
      </c>
      <c r="B28" s="92" t="s">
        <v>133</v>
      </c>
      <c r="C28" s="3" t="s">
        <v>76</v>
      </c>
      <c r="D28" s="20"/>
      <c r="E28" s="20"/>
      <c r="F28" s="20" t="s">
        <v>53</v>
      </c>
      <c r="G28" s="20">
        <v>35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1"/>
    </row>
    <row r="29" spans="1:26" x14ac:dyDescent="0.2">
      <c r="A29" s="2" t="s">
        <v>134</v>
      </c>
      <c r="B29" s="92" t="s">
        <v>135</v>
      </c>
      <c r="C29" s="3" t="s">
        <v>136</v>
      </c>
      <c r="D29" s="20"/>
      <c r="E29" s="20"/>
      <c r="F29" s="20" t="s">
        <v>53</v>
      </c>
      <c r="G29" s="20">
        <v>33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</row>
    <row r="30" spans="1:26" x14ac:dyDescent="0.2">
      <c r="A30" s="2" t="s">
        <v>137</v>
      </c>
      <c r="B30" s="92" t="s">
        <v>138</v>
      </c>
      <c r="C30" s="3" t="s">
        <v>136</v>
      </c>
      <c r="D30" s="20"/>
      <c r="E30" s="20"/>
      <c r="F30" s="20" t="s">
        <v>53</v>
      </c>
      <c r="G30" s="20">
        <v>254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1"/>
    </row>
    <row r="31" spans="1:26" x14ac:dyDescent="0.2">
      <c r="A31" s="6" t="s">
        <v>139</v>
      </c>
      <c r="B31" s="93" t="s">
        <v>140</v>
      </c>
      <c r="C31" s="3" t="s">
        <v>71</v>
      </c>
      <c r="D31" s="20" t="s">
        <v>53</v>
      </c>
      <c r="E31" s="20">
        <v>680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1"/>
    </row>
    <row r="32" spans="1:26" x14ac:dyDescent="0.2">
      <c r="A32" s="6" t="s">
        <v>141</v>
      </c>
      <c r="B32" s="93" t="s">
        <v>142</v>
      </c>
      <c r="C32" s="3" t="s">
        <v>71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 t="s">
        <v>53</v>
      </c>
      <c r="Z32" s="21">
        <v>55</v>
      </c>
    </row>
    <row r="33" spans="1:26" x14ac:dyDescent="0.2">
      <c r="A33" s="6" t="s">
        <v>143</v>
      </c>
      <c r="B33" s="93" t="s">
        <v>144</v>
      </c>
      <c r="C33" s="3" t="s">
        <v>71</v>
      </c>
      <c r="D33" s="20"/>
      <c r="E33" s="20"/>
      <c r="F33" s="20" t="s">
        <v>53</v>
      </c>
      <c r="G33" s="20">
        <v>10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 t="s">
        <v>53</v>
      </c>
      <c r="X33" s="20">
        <v>27</v>
      </c>
      <c r="Y33" s="20"/>
      <c r="Z33" s="21"/>
    </row>
    <row r="34" spans="1:26" x14ac:dyDescent="0.2">
      <c r="A34" s="6" t="s">
        <v>145</v>
      </c>
      <c r="B34" s="93" t="s">
        <v>146</v>
      </c>
      <c r="C34" s="3" t="s">
        <v>71</v>
      </c>
      <c r="D34" s="20"/>
      <c r="E34" s="20"/>
      <c r="F34" s="20" t="s">
        <v>53</v>
      </c>
      <c r="G34" s="20">
        <v>233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 t="s">
        <v>53</v>
      </c>
      <c r="T34" s="20">
        <v>52</v>
      </c>
      <c r="U34" s="20">
        <v>1.8</v>
      </c>
      <c r="V34" s="20">
        <v>93.6</v>
      </c>
      <c r="W34" s="20"/>
      <c r="X34" s="20"/>
      <c r="Y34" s="20"/>
      <c r="Z34" s="21"/>
    </row>
    <row r="35" spans="1:26" x14ac:dyDescent="0.2">
      <c r="A35" s="6" t="s">
        <v>147</v>
      </c>
      <c r="B35" s="93" t="s">
        <v>148</v>
      </c>
      <c r="C35" s="3" t="s">
        <v>71</v>
      </c>
      <c r="D35" s="20"/>
      <c r="E35" s="20"/>
      <c r="F35" s="20" t="s">
        <v>53</v>
      </c>
      <c r="G35" s="20">
        <v>431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 t="s">
        <v>53</v>
      </c>
      <c r="Z35" s="21">
        <v>431</v>
      </c>
    </row>
    <row r="36" spans="1:26" x14ac:dyDescent="0.2">
      <c r="A36" s="6" t="s">
        <v>149</v>
      </c>
      <c r="B36" s="93" t="s">
        <v>150</v>
      </c>
      <c r="C36" s="3" t="s">
        <v>71</v>
      </c>
      <c r="D36" s="20"/>
      <c r="E36" s="20"/>
      <c r="F36" s="20" t="s">
        <v>53</v>
      </c>
      <c r="G36" s="20">
        <v>46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1"/>
    </row>
    <row r="37" spans="1:26" x14ac:dyDescent="0.2">
      <c r="A37" s="6" t="s">
        <v>151</v>
      </c>
      <c r="B37" s="93" t="s">
        <v>152</v>
      </c>
      <c r="C37" s="3" t="s">
        <v>71</v>
      </c>
      <c r="D37" s="20"/>
      <c r="E37" s="20"/>
      <c r="F37" s="20" t="s">
        <v>53</v>
      </c>
      <c r="G37" s="20">
        <v>10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1"/>
    </row>
    <row r="38" spans="1:26" x14ac:dyDescent="0.2">
      <c r="A38" s="6" t="s">
        <v>153</v>
      </c>
      <c r="B38" s="93" t="s">
        <v>154</v>
      </c>
      <c r="C38" s="3" t="s">
        <v>71</v>
      </c>
      <c r="D38" s="20" t="s">
        <v>53</v>
      </c>
      <c r="E38" s="20">
        <v>10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1"/>
    </row>
    <row r="39" spans="1:26" x14ac:dyDescent="0.2">
      <c r="A39" s="6" t="s">
        <v>155</v>
      </c>
      <c r="B39" s="93" t="s">
        <v>156</v>
      </c>
      <c r="C39" s="3" t="s">
        <v>71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 t="s">
        <v>53</v>
      </c>
      <c r="X39" s="20">
        <v>486</v>
      </c>
      <c r="Y39" s="20"/>
      <c r="Z39" s="21"/>
    </row>
    <row r="40" spans="1:26" x14ac:dyDescent="0.2">
      <c r="A40" s="6" t="s">
        <v>157</v>
      </c>
      <c r="B40" s="93" t="s">
        <v>158</v>
      </c>
      <c r="C40" s="3" t="s">
        <v>71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 t="s">
        <v>53</v>
      </c>
      <c r="Z40" s="21">
        <v>20</v>
      </c>
    </row>
    <row r="41" spans="1:26" x14ac:dyDescent="0.2">
      <c r="A41" s="6" t="s">
        <v>159</v>
      </c>
      <c r="B41" s="93" t="s">
        <v>160</v>
      </c>
      <c r="C41" s="3" t="s">
        <v>71</v>
      </c>
      <c r="D41" s="20" t="s">
        <v>53</v>
      </c>
      <c r="E41" s="20">
        <v>71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1"/>
    </row>
    <row r="42" spans="1:26" x14ac:dyDescent="0.2">
      <c r="A42" s="6" t="s">
        <v>161</v>
      </c>
      <c r="B42" s="93" t="s">
        <v>162</v>
      </c>
      <c r="C42" s="3" t="s">
        <v>71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 t="s">
        <v>53</v>
      </c>
      <c r="Z42" s="21">
        <v>25</v>
      </c>
    </row>
    <row r="43" spans="1:26" x14ac:dyDescent="0.2">
      <c r="A43" s="6" t="s">
        <v>163</v>
      </c>
      <c r="B43" s="93" t="s">
        <v>164</v>
      </c>
      <c r="C43" s="4" t="s">
        <v>165</v>
      </c>
      <c r="D43" s="20"/>
      <c r="E43" s="20"/>
      <c r="F43" s="20" t="s">
        <v>53</v>
      </c>
      <c r="G43" s="20">
        <v>10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1"/>
    </row>
    <row r="44" spans="1:26" x14ac:dyDescent="0.2">
      <c r="A44" s="6" t="s">
        <v>166</v>
      </c>
      <c r="B44" s="93" t="s">
        <v>167</v>
      </c>
      <c r="C44" s="3" t="s">
        <v>71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 t="s">
        <v>53</v>
      </c>
      <c r="Z44" s="21">
        <v>187</v>
      </c>
    </row>
    <row r="45" spans="1:26" x14ac:dyDescent="0.2">
      <c r="A45" s="6" t="s">
        <v>168</v>
      </c>
      <c r="B45" s="93" t="s">
        <v>169</v>
      </c>
      <c r="C45" s="3" t="s">
        <v>71</v>
      </c>
      <c r="D45" s="20"/>
      <c r="E45" s="20"/>
      <c r="F45" s="20" t="s">
        <v>53</v>
      </c>
      <c r="G45" s="20">
        <v>425</v>
      </c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1"/>
    </row>
    <row r="46" spans="1:26" x14ac:dyDescent="0.2">
      <c r="A46" s="6">
        <v>245</v>
      </c>
      <c r="B46" s="94" t="s">
        <v>536</v>
      </c>
      <c r="C46" s="11" t="s">
        <v>71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4"/>
    </row>
    <row r="47" spans="1:26" x14ac:dyDescent="0.2">
      <c r="A47" s="6" t="s">
        <v>170</v>
      </c>
      <c r="B47" s="93" t="s">
        <v>171</v>
      </c>
      <c r="C47" s="4" t="s">
        <v>165</v>
      </c>
      <c r="D47" s="20"/>
      <c r="E47" s="20"/>
      <c r="F47" s="20" t="s">
        <v>53</v>
      </c>
      <c r="G47" s="20">
        <v>5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1"/>
    </row>
    <row r="48" spans="1:26" x14ac:dyDescent="0.2">
      <c r="A48" s="6" t="s">
        <v>172</v>
      </c>
      <c r="B48" s="93" t="s">
        <v>173</v>
      </c>
      <c r="C48" s="4" t="s">
        <v>165</v>
      </c>
      <c r="D48" s="20"/>
      <c r="E48" s="20"/>
      <c r="F48" s="20" t="s">
        <v>53</v>
      </c>
      <c r="G48" s="20">
        <v>51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1"/>
    </row>
    <row r="49" spans="1:26" x14ac:dyDescent="0.2">
      <c r="A49" s="6" t="s">
        <v>174</v>
      </c>
      <c r="B49" s="93" t="s">
        <v>175</v>
      </c>
      <c r="C49" s="3" t="s">
        <v>71</v>
      </c>
      <c r="D49" s="20"/>
      <c r="E49" s="20"/>
      <c r="F49" s="20"/>
      <c r="G49" s="20">
        <v>280</v>
      </c>
      <c r="H49" s="20"/>
      <c r="I49" s="20"/>
      <c r="J49" s="20" t="s">
        <v>53</v>
      </c>
      <c r="K49" s="20" t="s">
        <v>176</v>
      </c>
      <c r="L49" s="20" t="s">
        <v>53</v>
      </c>
      <c r="M49" s="20" t="s">
        <v>177</v>
      </c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 t="s">
        <v>53</v>
      </c>
      <c r="Z49" s="21">
        <v>280</v>
      </c>
    </row>
    <row r="50" spans="1:26" x14ac:dyDescent="0.2">
      <c r="A50" s="6" t="s">
        <v>178</v>
      </c>
      <c r="B50" s="93" t="s">
        <v>179</v>
      </c>
      <c r="C50" s="4" t="s">
        <v>165</v>
      </c>
      <c r="D50" s="20"/>
      <c r="E50" s="20"/>
      <c r="F50" s="20" t="s">
        <v>53</v>
      </c>
      <c r="G50" s="20">
        <v>230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1"/>
    </row>
    <row r="51" spans="1:26" x14ac:dyDescent="0.2">
      <c r="A51" s="6" t="s">
        <v>180</v>
      </c>
      <c r="B51" s="93" t="s">
        <v>181</v>
      </c>
      <c r="C51" s="3" t="s">
        <v>71</v>
      </c>
      <c r="D51" s="20" t="s">
        <v>53</v>
      </c>
      <c r="E51" s="20">
        <v>30</v>
      </c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1"/>
    </row>
    <row r="52" spans="1:26" x14ac:dyDescent="0.2">
      <c r="A52" s="6" t="s">
        <v>182</v>
      </c>
      <c r="B52" s="93" t="s">
        <v>183</v>
      </c>
      <c r="C52" s="4" t="s">
        <v>165</v>
      </c>
      <c r="D52" s="20" t="s">
        <v>53</v>
      </c>
      <c r="E52" s="20">
        <v>102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1"/>
    </row>
    <row r="53" spans="1:26" x14ac:dyDescent="0.2">
      <c r="A53" s="6" t="s">
        <v>184</v>
      </c>
      <c r="B53" s="93" t="s">
        <v>185</v>
      </c>
      <c r="C53" s="4" t="s">
        <v>165</v>
      </c>
      <c r="D53" s="20" t="s">
        <v>53</v>
      </c>
      <c r="E53" s="20">
        <v>100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1"/>
    </row>
    <row r="54" spans="1:26" x14ac:dyDescent="0.2">
      <c r="A54" s="6" t="s">
        <v>186</v>
      </c>
      <c r="B54" s="93" t="s">
        <v>187</v>
      </c>
      <c r="C54" s="4" t="s">
        <v>165</v>
      </c>
      <c r="D54" s="20"/>
      <c r="E54" s="20"/>
      <c r="F54" s="20" t="s">
        <v>53</v>
      </c>
      <c r="G54" s="20">
        <v>74</v>
      </c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1"/>
    </row>
    <row r="55" spans="1:26" x14ac:dyDescent="0.2">
      <c r="A55" s="6" t="s">
        <v>188</v>
      </c>
      <c r="B55" s="93" t="s">
        <v>189</v>
      </c>
      <c r="C55" s="4" t="s">
        <v>165</v>
      </c>
      <c r="D55" s="20"/>
      <c r="E55" s="20"/>
      <c r="F55" s="20" t="s">
        <v>53</v>
      </c>
      <c r="G55" s="20">
        <v>83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1"/>
    </row>
    <row r="56" spans="1:26" x14ac:dyDescent="0.2">
      <c r="A56" s="6" t="s">
        <v>190</v>
      </c>
      <c r="B56" s="93" t="s">
        <v>191</v>
      </c>
      <c r="C56" s="4" t="s">
        <v>165</v>
      </c>
      <c r="D56" s="20"/>
      <c r="E56" s="20"/>
      <c r="F56" s="20" t="s">
        <v>53</v>
      </c>
      <c r="G56" s="20">
        <v>70</v>
      </c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1"/>
    </row>
    <row r="57" spans="1:26" x14ac:dyDescent="0.2">
      <c r="A57" s="6" t="s">
        <v>192</v>
      </c>
      <c r="B57" s="93" t="s">
        <v>193</v>
      </c>
      <c r="C57" s="4" t="s">
        <v>165</v>
      </c>
      <c r="D57" s="20"/>
      <c r="E57" s="20"/>
      <c r="F57" s="20" t="s">
        <v>53</v>
      </c>
      <c r="G57" s="20">
        <v>63</v>
      </c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2"/>
      <c r="V57" s="22"/>
      <c r="W57" s="20"/>
      <c r="X57" s="20"/>
      <c r="Y57" s="20"/>
      <c r="Z57" s="21"/>
    </row>
    <row r="58" spans="1:26" x14ac:dyDescent="0.2">
      <c r="A58" s="6" t="s">
        <v>194</v>
      </c>
      <c r="B58" s="93" t="s">
        <v>195</v>
      </c>
      <c r="C58" s="3" t="s">
        <v>71</v>
      </c>
      <c r="D58" s="20"/>
      <c r="E58" s="20"/>
      <c r="F58" s="20" t="s">
        <v>53</v>
      </c>
      <c r="G58" s="20">
        <v>395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 t="s">
        <v>53</v>
      </c>
      <c r="T58" s="20">
        <v>64</v>
      </c>
      <c r="U58" s="22">
        <v>0.9</v>
      </c>
      <c r="V58" s="22">
        <v>36</v>
      </c>
      <c r="W58" s="20" t="s">
        <v>53</v>
      </c>
      <c r="X58" s="20">
        <v>32</v>
      </c>
      <c r="Y58" s="20"/>
      <c r="Z58" s="21"/>
    </row>
    <row r="59" spans="1:26" x14ac:dyDescent="0.2">
      <c r="A59" s="6" t="s">
        <v>196</v>
      </c>
      <c r="B59" s="93" t="s">
        <v>197</v>
      </c>
      <c r="C59" s="3" t="s">
        <v>71</v>
      </c>
      <c r="D59" s="20"/>
      <c r="E59" s="20"/>
      <c r="F59" s="20" t="s">
        <v>53</v>
      </c>
      <c r="G59" s="20">
        <v>128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1"/>
    </row>
    <row r="60" spans="1:26" x14ac:dyDescent="0.2">
      <c r="A60" s="6" t="s">
        <v>198</v>
      </c>
      <c r="B60" s="93" t="s">
        <v>199</v>
      </c>
      <c r="C60" s="3" t="s">
        <v>71</v>
      </c>
      <c r="D60" s="20"/>
      <c r="E60" s="20"/>
      <c r="F60" s="20" t="s">
        <v>53</v>
      </c>
      <c r="G60" s="20">
        <v>91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1"/>
    </row>
    <row r="61" spans="1:26" x14ac:dyDescent="0.2">
      <c r="A61" s="6" t="s">
        <v>200</v>
      </c>
      <c r="B61" s="93" t="s">
        <v>201</v>
      </c>
      <c r="C61" s="3" t="s">
        <v>71</v>
      </c>
      <c r="D61" s="20"/>
      <c r="E61" s="20"/>
      <c r="F61" s="20" t="s">
        <v>53</v>
      </c>
      <c r="G61" s="20">
        <v>30</v>
      </c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1"/>
    </row>
    <row r="62" spans="1:26" x14ac:dyDescent="0.2">
      <c r="A62" s="6" t="s">
        <v>202</v>
      </c>
      <c r="B62" s="93" t="s">
        <v>203</v>
      </c>
      <c r="C62" s="3" t="s">
        <v>71</v>
      </c>
      <c r="D62" s="20"/>
      <c r="E62" s="20"/>
      <c r="F62" s="20" t="s">
        <v>53</v>
      </c>
      <c r="G62" s="20">
        <v>48</v>
      </c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1"/>
    </row>
    <row r="63" spans="1:26" x14ac:dyDescent="0.2">
      <c r="A63" s="6" t="s">
        <v>204</v>
      </c>
      <c r="B63" s="93" t="s">
        <v>205</v>
      </c>
      <c r="C63" s="3" t="s">
        <v>71</v>
      </c>
      <c r="D63" s="20"/>
      <c r="E63" s="20"/>
      <c r="F63" s="20" t="s">
        <v>53</v>
      </c>
      <c r="G63" s="20">
        <v>64</v>
      </c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1"/>
    </row>
    <row r="64" spans="1:26" x14ac:dyDescent="0.2">
      <c r="A64" s="6" t="s">
        <v>206</v>
      </c>
      <c r="B64" s="93" t="s">
        <v>207</v>
      </c>
      <c r="C64" s="3" t="s">
        <v>71</v>
      </c>
      <c r="D64" s="20"/>
      <c r="E64" s="20"/>
      <c r="F64" s="20" t="s">
        <v>53</v>
      </c>
      <c r="G64" s="20">
        <v>44</v>
      </c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1"/>
    </row>
    <row r="65" spans="1:26" x14ac:dyDescent="0.2">
      <c r="A65" s="6" t="s">
        <v>208</v>
      </c>
      <c r="B65" s="93" t="s">
        <v>209</v>
      </c>
      <c r="C65" s="3" t="s">
        <v>71</v>
      </c>
      <c r="D65" s="20"/>
      <c r="E65" s="20"/>
      <c r="F65" s="20" t="s">
        <v>53</v>
      </c>
      <c r="G65" s="20">
        <v>90</v>
      </c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1"/>
    </row>
    <row r="66" spans="1:26" x14ac:dyDescent="0.2">
      <c r="A66" s="6" t="s">
        <v>210</v>
      </c>
      <c r="B66" s="93" t="s">
        <v>211</v>
      </c>
      <c r="C66" s="3" t="s">
        <v>71</v>
      </c>
      <c r="D66" s="20"/>
      <c r="E66" s="20"/>
      <c r="F66" s="20" t="s">
        <v>53</v>
      </c>
      <c r="G66" s="20">
        <v>26</v>
      </c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1"/>
    </row>
    <row r="67" spans="1:26" x14ac:dyDescent="0.2">
      <c r="A67" s="6" t="s">
        <v>212</v>
      </c>
      <c r="B67" s="93" t="s">
        <v>213</v>
      </c>
      <c r="C67" s="3" t="s">
        <v>71</v>
      </c>
      <c r="D67" s="20"/>
      <c r="E67" s="20"/>
      <c r="F67" s="20" t="s">
        <v>53</v>
      </c>
      <c r="G67" s="20">
        <v>10</v>
      </c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1"/>
    </row>
    <row r="68" spans="1:26" x14ac:dyDescent="0.2">
      <c r="A68" s="6" t="s">
        <v>214</v>
      </c>
      <c r="B68" s="93" t="s">
        <v>215</v>
      </c>
      <c r="C68" s="3" t="s">
        <v>71</v>
      </c>
      <c r="D68" s="20"/>
      <c r="E68" s="20"/>
      <c r="F68" s="20" t="s">
        <v>53</v>
      </c>
      <c r="G68" s="20">
        <v>15</v>
      </c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1"/>
    </row>
    <row r="69" spans="1:26" x14ac:dyDescent="0.2">
      <c r="A69" s="6" t="s">
        <v>216</v>
      </c>
      <c r="B69" s="93" t="s">
        <v>217</v>
      </c>
      <c r="C69" s="3" t="s">
        <v>71</v>
      </c>
      <c r="D69" s="20" t="s">
        <v>53</v>
      </c>
      <c r="E69" s="20">
        <v>20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1"/>
    </row>
    <row r="70" spans="1:26" x14ac:dyDescent="0.2">
      <c r="A70" s="6" t="s">
        <v>218</v>
      </c>
      <c r="B70" s="93" t="s">
        <v>219</v>
      </c>
      <c r="C70" s="4" t="s">
        <v>220</v>
      </c>
      <c r="D70" s="20" t="s">
        <v>53</v>
      </c>
      <c r="E70" s="20">
        <v>100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1"/>
    </row>
    <row r="71" spans="1:26" x14ac:dyDescent="0.2">
      <c r="A71" s="6" t="s">
        <v>221</v>
      </c>
      <c r="B71" s="93" t="s">
        <v>222</v>
      </c>
      <c r="C71" s="4" t="s">
        <v>220</v>
      </c>
      <c r="D71" s="20" t="s">
        <v>53</v>
      </c>
      <c r="E71" s="20">
        <v>50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1"/>
    </row>
    <row r="72" spans="1:26" x14ac:dyDescent="0.2">
      <c r="A72" s="6" t="s">
        <v>223</v>
      </c>
      <c r="B72" s="93" t="s">
        <v>224</v>
      </c>
      <c r="C72" s="4" t="s">
        <v>220</v>
      </c>
      <c r="D72" s="20" t="s">
        <v>53</v>
      </c>
      <c r="E72" s="20">
        <v>37</v>
      </c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1"/>
    </row>
    <row r="73" spans="1:26" x14ac:dyDescent="0.2">
      <c r="A73" s="6" t="s">
        <v>225</v>
      </c>
      <c r="B73" s="93" t="s">
        <v>226</v>
      </c>
      <c r="C73" s="4" t="s">
        <v>220</v>
      </c>
      <c r="D73" s="20" t="s">
        <v>53</v>
      </c>
      <c r="E73" s="20">
        <v>40</v>
      </c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1"/>
    </row>
    <row r="74" spans="1:26" x14ac:dyDescent="0.2">
      <c r="A74" s="6" t="s">
        <v>227</v>
      </c>
      <c r="B74" s="93" t="s">
        <v>228</v>
      </c>
      <c r="C74" s="4" t="s">
        <v>220</v>
      </c>
      <c r="D74" s="20" t="s">
        <v>53</v>
      </c>
      <c r="E74" s="20">
        <v>100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1"/>
    </row>
    <row r="75" spans="1:26" x14ac:dyDescent="0.2">
      <c r="A75" s="6" t="s">
        <v>229</v>
      </c>
      <c r="B75" s="93" t="s">
        <v>230</v>
      </c>
      <c r="C75" s="4" t="s">
        <v>220</v>
      </c>
      <c r="D75" s="20"/>
      <c r="E75" s="20"/>
      <c r="F75" s="20" t="s">
        <v>53</v>
      </c>
      <c r="G75" s="20">
        <v>10</v>
      </c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1"/>
    </row>
    <row r="76" spans="1:26" x14ac:dyDescent="0.2">
      <c r="A76" s="6" t="s">
        <v>231</v>
      </c>
      <c r="B76" s="93" t="s">
        <v>232</v>
      </c>
      <c r="C76" s="4" t="s">
        <v>79</v>
      </c>
      <c r="D76" s="20"/>
      <c r="E76" s="20"/>
      <c r="F76" s="20" t="s">
        <v>53</v>
      </c>
      <c r="G76" s="20">
        <v>36</v>
      </c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1"/>
    </row>
    <row r="77" spans="1:26" x14ac:dyDescent="0.2">
      <c r="A77" s="6" t="s">
        <v>233</v>
      </c>
      <c r="B77" s="93" t="s">
        <v>234</v>
      </c>
      <c r="C77" s="4" t="s">
        <v>79</v>
      </c>
      <c r="D77" s="20"/>
      <c r="E77" s="20"/>
      <c r="F77" s="20" t="s">
        <v>53</v>
      </c>
      <c r="G77" s="20">
        <v>52</v>
      </c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1"/>
    </row>
    <row r="78" spans="1:26" x14ac:dyDescent="0.2">
      <c r="A78" s="6" t="s">
        <v>235</v>
      </c>
      <c r="B78" s="93" t="s">
        <v>236</v>
      </c>
      <c r="C78" s="4" t="s">
        <v>79</v>
      </c>
      <c r="D78" s="20"/>
      <c r="E78" s="20"/>
      <c r="F78" s="20" t="s">
        <v>53</v>
      </c>
      <c r="G78" s="20">
        <v>40</v>
      </c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1"/>
    </row>
    <row r="79" spans="1:26" x14ac:dyDescent="0.2">
      <c r="A79" s="6" t="s">
        <v>237</v>
      </c>
      <c r="B79" s="93" t="s">
        <v>238</v>
      </c>
      <c r="C79" s="4" t="s">
        <v>79</v>
      </c>
      <c r="D79" s="20" t="s">
        <v>53</v>
      </c>
      <c r="E79" s="20">
        <v>60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1"/>
    </row>
    <row r="80" spans="1:26" x14ac:dyDescent="0.2">
      <c r="A80" s="6" t="s">
        <v>239</v>
      </c>
      <c r="B80" s="93" t="s">
        <v>240</v>
      </c>
      <c r="C80" s="4" t="s">
        <v>79</v>
      </c>
      <c r="D80" s="20"/>
      <c r="E80" s="20"/>
      <c r="F80" s="20" t="s">
        <v>53</v>
      </c>
      <c r="G80" s="20">
        <v>42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1"/>
    </row>
    <row r="81" spans="1:26" x14ac:dyDescent="0.2">
      <c r="A81" s="6" t="s">
        <v>241</v>
      </c>
      <c r="B81" s="93" t="s">
        <v>242</v>
      </c>
      <c r="C81" s="4" t="s">
        <v>79</v>
      </c>
      <c r="D81" s="20"/>
      <c r="E81" s="20"/>
      <c r="F81" s="20" t="s">
        <v>53</v>
      </c>
      <c r="G81" s="20">
        <v>50</v>
      </c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1"/>
    </row>
    <row r="82" spans="1:26" x14ac:dyDescent="0.2">
      <c r="A82" s="6" t="s">
        <v>243</v>
      </c>
      <c r="B82" s="93" t="s">
        <v>244</v>
      </c>
      <c r="C82" s="4" t="s">
        <v>79</v>
      </c>
      <c r="D82" s="20"/>
      <c r="E82" s="20"/>
      <c r="F82" s="20" t="s">
        <v>53</v>
      </c>
      <c r="G82" s="20">
        <v>22</v>
      </c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1"/>
    </row>
    <row r="83" spans="1:26" x14ac:dyDescent="0.2">
      <c r="A83" s="6" t="s">
        <v>245</v>
      </c>
      <c r="B83" s="93" t="s">
        <v>246</v>
      </c>
      <c r="C83" s="4" t="s">
        <v>79</v>
      </c>
      <c r="D83" s="20" t="s">
        <v>53</v>
      </c>
      <c r="E83" s="20">
        <v>30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1"/>
    </row>
    <row r="84" spans="1:26" x14ac:dyDescent="0.2">
      <c r="A84" s="6" t="s">
        <v>247</v>
      </c>
      <c r="B84" s="93" t="s">
        <v>248</v>
      </c>
      <c r="C84" s="4" t="s">
        <v>79</v>
      </c>
      <c r="D84" s="20" t="s">
        <v>53</v>
      </c>
      <c r="E84" s="20">
        <v>40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1"/>
    </row>
    <row r="85" spans="1:26" x14ac:dyDescent="0.2">
      <c r="A85" s="6" t="s">
        <v>249</v>
      </c>
      <c r="B85" s="93" t="s">
        <v>250</v>
      </c>
      <c r="C85" s="4" t="s">
        <v>79</v>
      </c>
      <c r="D85" s="20"/>
      <c r="E85" s="20"/>
      <c r="F85" s="20" t="s">
        <v>53</v>
      </c>
      <c r="G85" s="20">
        <v>18</v>
      </c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1"/>
    </row>
    <row r="86" spans="1:26" x14ac:dyDescent="0.2">
      <c r="A86" s="6" t="s">
        <v>251</v>
      </c>
      <c r="B86" s="93" t="s">
        <v>252</v>
      </c>
      <c r="C86" s="4" t="s">
        <v>79</v>
      </c>
      <c r="D86" s="20"/>
      <c r="E86" s="20"/>
      <c r="F86" s="20" t="s">
        <v>53</v>
      </c>
      <c r="G86" s="20">
        <v>35</v>
      </c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1"/>
    </row>
    <row r="87" spans="1:26" x14ac:dyDescent="0.2">
      <c r="A87" s="6" t="s">
        <v>253</v>
      </c>
      <c r="B87" s="93" t="s">
        <v>254</v>
      </c>
      <c r="C87" s="4" t="s">
        <v>79</v>
      </c>
      <c r="D87" s="20"/>
      <c r="E87" s="20"/>
      <c r="F87" s="20" t="s">
        <v>53</v>
      </c>
      <c r="G87" s="20">
        <v>27</v>
      </c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1"/>
    </row>
    <row r="88" spans="1:26" x14ac:dyDescent="0.2">
      <c r="A88" s="6" t="s">
        <v>255</v>
      </c>
      <c r="B88" s="93" t="s">
        <v>256</v>
      </c>
      <c r="C88" s="4" t="s">
        <v>79</v>
      </c>
      <c r="D88" s="20"/>
      <c r="E88" s="20"/>
      <c r="F88" s="20" t="s">
        <v>53</v>
      </c>
      <c r="G88" s="20">
        <v>50</v>
      </c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1"/>
    </row>
    <row r="89" spans="1:26" x14ac:dyDescent="0.2">
      <c r="A89" s="6" t="s">
        <v>257</v>
      </c>
      <c r="B89" s="93" t="s">
        <v>258</v>
      </c>
      <c r="C89" s="4" t="s">
        <v>79</v>
      </c>
      <c r="D89" s="20"/>
      <c r="E89" s="20"/>
      <c r="F89" s="20" t="s">
        <v>53</v>
      </c>
      <c r="G89" s="20">
        <v>31</v>
      </c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1"/>
    </row>
    <row r="90" spans="1:26" x14ac:dyDescent="0.2">
      <c r="A90" s="6" t="s">
        <v>259</v>
      </c>
      <c r="B90" s="93" t="s">
        <v>260</v>
      </c>
      <c r="C90" s="4" t="s">
        <v>79</v>
      </c>
      <c r="D90" s="20"/>
      <c r="E90" s="20"/>
      <c r="F90" s="20" t="s">
        <v>53</v>
      </c>
      <c r="G90" s="20">
        <v>30</v>
      </c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1"/>
    </row>
    <row r="91" spans="1:26" x14ac:dyDescent="0.2">
      <c r="A91" s="6" t="s">
        <v>261</v>
      </c>
      <c r="B91" s="93" t="s">
        <v>262</v>
      </c>
      <c r="C91" s="4" t="s">
        <v>79</v>
      </c>
      <c r="D91" s="20"/>
      <c r="E91" s="20"/>
      <c r="F91" s="20" t="s">
        <v>53</v>
      </c>
      <c r="G91" s="20">
        <v>26</v>
      </c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1"/>
    </row>
    <row r="92" spans="1:26" x14ac:dyDescent="0.2">
      <c r="A92" s="6" t="s">
        <v>263</v>
      </c>
      <c r="B92" s="93" t="s">
        <v>264</v>
      </c>
      <c r="C92" s="4" t="s">
        <v>79</v>
      </c>
      <c r="D92" s="20"/>
      <c r="E92" s="20"/>
      <c r="F92" s="20" t="s">
        <v>53</v>
      </c>
      <c r="G92" s="20">
        <v>91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1"/>
    </row>
    <row r="93" spans="1:26" x14ac:dyDescent="0.2">
      <c r="A93" s="6" t="s">
        <v>265</v>
      </c>
      <c r="B93" s="93" t="s">
        <v>266</v>
      </c>
      <c r="C93" s="4" t="s">
        <v>79</v>
      </c>
      <c r="D93" s="20"/>
      <c r="E93" s="20"/>
      <c r="F93" s="20" t="s">
        <v>53</v>
      </c>
      <c r="G93" s="20">
        <v>25</v>
      </c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1"/>
    </row>
    <row r="94" spans="1:26" x14ac:dyDescent="0.2">
      <c r="A94" s="6" t="s">
        <v>267</v>
      </c>
      <c r="B94" s="93" t="s">
        <v>268</v>
      </c>
      <c r="C94" s="4" t="s">
        <v>79</v>
      </c>
      <c r="D94" s="20"/>
      <c r="E94" s="20"/>
      <c r="F94" s="20" t="s">
        <v>53</v>
      </c>
      <c r="G94" s="20">
        <v>88</v>
      </c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1"/>
    </row>
    <row r="95" spans="1:26" ht="25.5" x14ac:dyDescent="0.2">
      <c r="A95" s="6" t="s">
        <v>269</v>
      </c>
      <c r="B95" s="95" t="s">
        <v>537</v>
      </c>
      <c r="C95" s="10" t="s">
        <v>79</v>
      </c>
      <c r="D95" s="22"/>
      <c r="E95" s="22"/>
      <c r="F95" s="22" t="s">
        <v>53</v>
      </c>
      <c r="G95" s="22">
        <v>88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4"/>
    </row>
    <row r="96" spans="1:26" x14ac:dyDescent="0.2">
      <c r="A96" s="6" t="s">
        <v>270</v>
      </c>
      <c r="B96" s="93" t="s">
        <v>271</v>
      </c>
      <c r="C96" s="4" t="s">
        <v>79</v>
      </c>
      <c r="D96" s="20"/>
      <c r="E96" s="20"/>
      <c r="F96" s="20" t="s">
        <v>53</v>
      </c>
      <c r="G96" s="20">
        <v>30</v>
      </c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1"/>
    </row>
    <row r="97" spans="1:26" x14ac:dyDescent="0.2">
      <c r="A97" s="6" t="s">
        <v>272</v>
      </c>
      <c r="B97" s="93" t="s">
        <v>273</v>
      </c>
      <c r="C97" s="4" t="s">
        <v>79</v>
      </c>
      <c r="D97" s="20"/>
      <c r="E97" s="20"/>
      <c r="F97" s="20" t="s">
        <v>53</v>
      </c>
      <c r="G97" s="20">
        <v>55</v>
      </c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1"/>
    </row>
    <row r="98" spans="1:26" x14ac:dyDescent="0.2">
      <c r="A98" s="6" t="s">
        <v>274</v>
      </c>
      <c r="B98" s="93" t="s">
        <v>275</v>
      </c>
      <c r="C98" s="4" t="s">
        <v>79</v>
      </c>
      <c r="D98" s="20"/>
      <c r="E98" s="20"/>
      <c r="F98" s="20" t="s">
        <v>53</v>
      </c>
      <c r="G98" s="20">
        <v>103</v>
      </c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1"/>
    </row>
    <row r="99" spans="1:26" x14ac:dyDescent="0.2">
      <c r="A99" s="6" t="s">
        <v>276</v>
      </c>
      <c r="B99" s="93" t="s">
        <v>277</v>
      </c>
      <c r="C99" s="4" t="s">
        <v>79</v>
      </c>
      <c r="D99" s="20"/>
      <c r="E99" s="20"/>
      <c r="F99" s="20" t="s">
        <v>53</v>
      </c>
      <c r="G99" s="20">
        <v>20</v>
      </c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1"/>
    </row>
    <row r="100" spans="1:26" x14ac:dyDescent="0.2">
      <c r="A100" s="6" t="s">
        <v>278</v>
      </c>
      <c r="B100" s="93" t="s">
        <v>279</v>
      </c>
      <c r="C100" s="4" t="s">
        <v>79</v>
      </c>
      <c r="D100" s="20" t="s">
        <v>53</v>
      </c>
      <c r="E100" s="20">
        <v>42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1"/>
    </row>
    <row r="101" spans="1:26" x14ac:dyDescent="0.2">
      <c r="A101" s="6" t="s">
        <v>280</v>
      </c>
      <c r="B101" s="93" t="s">
        <v>281</v>
      </c>
      <c r="C101" s="4" t="s">
        <v>79</v>
      </c>
      <c r="D101" s="20" t="s">
        <v>53</v>
      </c>
      <c r="E101" s="20">
        <v>63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1"/>
    </row>
    <row r="102" spans="1:26" x14ac:dyDescent="0.2">
      <c r="A102" s="6" t="s">
        <v>282</v>
      </c>
      <c r="B102" s="93" t="s">
        <v>283</v>
      </c>
      <c r="C102" s="4" t="s">
        <v>79</v>
      </c>
      <c r="D102" s="20" t="s">
        <v>53</v>
      </c>
      <c r="E102" s="20">
        <v>60</v>
      </c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1"/>
    </row>
    <row r="103" spans="1:26" x14ac:dyDescent="0.2">
      <c r="A103" s="6" t="s">
        <v>284</v>
      </c>
      <c r="B103" s="94" t="s">
        <v>285</v>
      </c>
      <c r="C103" s="10" t="s">
        <v>286</v>
      </c>
      <c r="D103" s="22" t="s">
        <v>53</v>
      </c>
      <c r="E103" s="22">
        <v>40</v>
      </c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4"/>
    </row>
    <row r="104" spans="1:26" x14ac:dyDescent="0.2">
      <c r="A104" s="6" t="s">
        <v>287</v>
      </c>
      <c r="B104" s="94" t="s">
        <v>288</v>
      </c>
      <c r="C104" s="10" t="s">
        <v>286</v>
      </c>
      <c r="D104" s="22" t="s">
        <v>53</v>
      </c>
      <c r="E104" s="22">
        <v>15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4"/>
    </row>
    <row r="105" spans="1:26" x14ac:dyDescent="0.2">
      <c r="A105" s="6" t="s">
        <v>538</v>
      </c>
      <c r="B105" s="94" t="s">
        <v>290</v>
      </c>
      <c r="C105" s="10" t="s">
        <v>286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4"/>
    </row>
    <row r="106" spans="1:26" x14ac:dyDescent="0.2">
      <c r="A106" s="6" t="s">
        <v>289</v>
      </c>
      <c r="B106" s="94" t="s">
        <v>290</v>
      </c>
      <c r="C106" s="10" t="s">
        <v>286</v>
      </c>
      <c r="D106" s="22" t="s">
        <v>53</v>
      </c>
      <c r="E106" s="22">
        <v>60</v>
      </c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4"/>
    </row>
    <row r="107" spans="1:26" x14ac:dyDescent="0.2">
      <c r="A107" s="6" t="s">
        <v>291</v>
      </c>
      <c r="B107" s="94" t="s">
        <v>292</v>
      </c>
      <c r="C107" s="10" t="s">
        <v>286</v>
      </c>
      <c r="D107" s="22" t="s">
        <v>53</v>
      </c>
      <c r="E107" s="22">
        <v>25</v>
      </c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4"/>
    </row>
    <row r="108" spans="1:26" x14ac:dyDescent="0.2">
      <c r="A108" s="6" t="s">
        <v>539</v>
      </c>
      <c r="B108" s="94" t="s">
        <v>294</v>
      </c>
      <c r="C108" s="10" t="s">
        <v>286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4"/>
    </row>
    <row r="109" spans="1:26" x14ac:dyDescent="0.2">
      <c r="A109" s="6" t="s">
        <v>293</v>
      </c>
      <c r="B109" s="94" t="s">
        <v>294</v>
      </c>
      <c r="C109" s="10" t="s">
        <v>286</v>
      </c>
      <c r="D109" s="22" t="s">
        <v>53</v>
      </c>
      <c r="E109" s="22">
        <v>8</v>
      </c>
      <c r="F109" s="22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1"/>
    </row>
    <row r="110" spans="1:26" x14ac:dyDescent="0.2">
      <c r="A110" s="6" t="s">
        <v>295</v>
      </c>
      <c r="B110" s="93" t="s">
        <v>296</v>
      </c>
      <c r="C110" s="4" t="s">
        <v>79</v>
      </c>
      <c r="D110" s="20"/>
      <c r="E110" s="20"/>
      <c r="F110" s="20" t="s">
        <v>53</v>
      </c>
      <c r="G110" s="20">
        <v>50</v>
      </c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1"/>
    </row>
    <row r="111" spans="1:26" x14ac:dyDescent="0.2">
      <c r="A111" s="6" t="s">
        <v>297</v>
      </c>
      <c r="B111" s="93" t="s">
        <v>298</v>
      </c>
      <c r="C111" s="4" t="s">
        <v>79</v>
      </c>
      <c r="D111" s="20"/>
      <c r="E111" s="20"/>
      <c r="F111" s="20" t="s">
        <v>53</v>
      </c>
      <c r="G111" s="20"/>
      <c r="H111" s="20"/>
      <c r="I111" s="20"/>
      <c r="J111" s="20" t="s">
        <v>53</v>
      </c>
      <c r="K111" s="20"/>
      <c r="L111" s="20">
        <v>1.2</v>
      </c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 t="s">
        <v>53</v>
      </c>
      <c r="Z111" s="21"/>
    </row>
    <row r="112" spans="1:26" x14ac:dyDescent="0.2">
      <c r="A112" s="6" t="s">
        <v>299</v>
      </c>
      <c r="B112" s="93" t="s">
        <v>78</v>
      </c>
      <c r="C112" s="4" t="s">
        <v>79</v>
      </c>
      <c r="D112" s="20"/>
      <c r="E112" s="20"/>
      <c r="F112" s="20" t="s">
        <v>53</v>
      </c>
      <c r="G112" s="20">
        <v>78</v>
      </c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1"/>
    </row>
    <row r="113" spans="1:26" x14ac:dyDescent="0.2">
      <c r="A113" s="6" t="s">
        <v>300</v>
      </c>
      <c r="B113" s="93" t="s">
        <v>301</v>
      </c>
      <c r="C113" s="4" t="s">
        <v>79</v>
      </c>
      <c r="D113" s="20" t="s">
        <v>53</v>
      </c>
      <c r="E113" s="20">
        <v>62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1"/>
    </row>
    <row r="114" spans="1:26" x14ac:dyDescent="0.2">
      <c r="A114" s="6" t="s">
        <v>302</v>
      </c>
      <c r="B114" s="93" t="s">
        <v>303</v>
      </c>
      <c r="C114" s="3" t="s">
        <v>71</v>
      </c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 t="s">
        <v>53</v>
      </c>
      <c r="Z114" s="21">
        <v>25</v>
      </c>
    </row>
    <row r="115" spans="1:26" x14ac:dyDescent="0.2">
      <c r="A115" s="6" t="s">
        <v>304</v>
      </c>
      <c r="B115" s="93" t="s">
        <v>305</v>
      </c>
      <c r="C115" s="4" t="s">
        <v>286</v>
      </c>
      <c r="D115" s="20"/>
      <c r="E115" s="20"/>
      <c r="F115" s="20" t="s">
        <v>53</v>
      </c>
      <c r="G115" s="20">
        <v>141</v>
      </c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1"/>
    </row>
    <row r="116" spans="1:26" x14ac:dyDescent="0.2">
      <c r="A116" s="6" t="s">
        <v>306</v>
      </c>
      <c r="B116" s="93" t="s">
        <v>307</v>
      </c>
      <c r="C116" s="4" t="s">
        <v>286</v>
      </c>
      <c r="D116" s="20" t="s">
        <v>53</v>
      </c>
      <c r="E116" s="20">
        <v>10</v>
      </c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1"/>
    </row>
    <row r="117" spans="1:26" x14ac:dyDescent="0.2">
      <c r="A117" s="6" t="s">
        <v>308</v>
      </c>
      <c r="B117" s="93" t="s">
        <v>309</v>
      </c>
      <c r="C117" s="4" t="s">
        <v>286</v>
      </c>
      <c r="D117" s="20" t="s">
        <v>53</v>
      </c>
      <c r="E117" s="20">
        <v>1681</v>
      </c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1"/>
    </row>
    <row r="118" spans="1:26" x14ac:dyDescent="0.2">
      <c r="A118" s="6" t="s">
        <v>310</v>
      </c>
      <c r="B118" s="93" t="s">
        <v>311</v>
      </c>
      <c r="C118" s="4" t="s">
        <v>286</v>
      </c>
      <c r="D118" s="20"/>
      <c r="E118" s="20"/>
      <c r="F118" s="20" t="s">
        <v>53</v>
      </c>
      <c r="G118" s="20">
        <v>15</v>
      </c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1"/>
    </row>
    <row r="119" spans="1:26" x14ac:dyDescent="0.2">
      <c r="A119" s="6" t="s">
        <v>312</v>
      </c>
      <c r="B119" s="93" t="s">
        <v>313</v>
      </c>
      <c r="C119" s="4" t="s">
        <v>286</v>
      </c>
      <c r="D119" s="20"/>
      <c r="E119" s="20"/>
      <c r="F119" s="20" t="s">
        <v>53</v>
      </c>
      <c r="G119" s="20">
        <v>57</v>
      </c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1"/>
    </row>
    <row r="120" spans="1:26" x14ac:dyDescent="0.2">
      <c r="A120" s="6" t="s">
        <v>314</v>
      </c>
      <c r="B120" s="93" t="s">
        <v>315</v>
      </c>
      <c r="C120" s="4" t="s">
        <v>286</v>
      </c>
      <c r="D120" s="20"/>
      <c r="E120" s="20"/>
      <c r="F120" s="20" t="s">
        <v>53</v>
      </c>
      <c r="G120" s="20">
        <v>50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1"/>
    </row>
    <row r="121" spans="1:26" x14ac:dyDescent="0.2">
      <c r="A121" s="6" t="s">
        <v>316</v>
      </c>
      <c r="B121" s="93" t="s">
        <v>317</v>
      </c>
      <c r="C121" s="4" t="s">
        <v>79</v>
      </c>
      <c r="D121" s="20" t="s">
        <v>53</v>
      </c>
      <c r="E121" s="20">
        <v>5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1"/>
    </row>
    <row r="122" spans="1:26" x14ac:dyDescent="0.2">
      <c r="A122" s="6" t="s">
        <v>318</v>
      </c>
      <c r="B122" s="93" t="s">
        <v>319</v>
      </c>
      <c r="C122" s="4" t="s">
        <v>79</v>
      </c>
      <c r="D122" s="20" t="s">
        <v>53</v>
      </c>
      <c r="E122" s="20">
        <v>25</v>
      </c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1"/>
    </row>
    <row r="123" spans="1:26" x14ac:dyDescent="0.2">
      <c r="A123" s="6" t="s">
        <v>320</v>
      </c>
      <c r="B123" s="93" t="s">
        <v>321</v>
      </c>
      <c r="C123" s="4" t="s">
        <v>79</v>
      </c>
      <c r="D123" s="20"/>
      <c r="E123" s="20"/>
      <c r="F123" s="20" t="s">
        <v>53</v>
      </c>
      <c r="G123" s="20">
        <v>18</v>
      </c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1"/>
    </row>
    <row r="124" spans="1:26" x14ac:dyDescent="0.2">
      <c r="A124" s="6" t="s">
        <v>322</v>
      </c>
      <c r="B124" s="94" t="s">
        <v>323</v>
      </c>
      <c r="C124" s="10" t="s">
        <v>324</v>
      </c>
      <c r="D124" s="20"/>
      <c r="E124" s="20"/>
      <c r="F124" s="20" t="s">
        <v>53</v>
      </c>
      <c r="G124" s="20">
        <v>360</v>
      </c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1"/>
    </row>
    <row r="125" spans="1:26" x14ac:dyDescent="0.2">
      <c r="A125" s="6" t="s">
        <v>325</v>
      </c>
      <c r="B125" s="94" t="s">
        <v>326</v>
      </c>
      <c r="C125" s="10" t="s">
        <v>76</v>
      </c>
      <c r="D125" s="20" t="s">
        <v>53</v>
      </c>
      <c r="E125" s="20">
        <v>84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1"/>
    </row>
    <row r="126" spans="1:26" x14ac:dyDescent="0.2">
      <c r="A126" s="6" t="s">
        <v>327</v>
      </c>
      <c r="B126" s="94" t="s">
        <v>328</v>
      </c>
      <c r="C126" s="10" t="s">
        <v>324</v>
      </c>
      <c r="D126" s="20"/>
      <c r="E126" s="20"/>
      <c r="F126" s="25" t="s">
        <v>53</v>
      </c>
      <c r="G126" s="20">
        <v>81</v>
      </c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1"/>
    </row>
    <row r="127" spans="1:26" x14ac:dyDescent="0.2">
      <c r="A127" s="6" t="s">
        <v>329</v>
      </c>
      <c r="B127" s="94" t="s">
        <v>330</v>
      </c>
      <c r="C127" s="10" t="s">
        <v>76</v>
      </c>
      <c r="D127" s="20"/>
      <c r="E127" s="20"/>
      <c r="F127" s="25" t="s">
        <v>53</v>
      </c>
      <c r="G127" s="20">
        <v>48</v>
      </c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1"/>
    </row>
    <row r="128" spans="1:26" x14ac:dyDescent="0.2">
      <c r="A128" s="6" t="s">
        <v>331</v>
      </c>
      <c r="B128" s="94" t="s">
        <v>332</v>
      </c>
      <c r="C128" s="10" t="s">
        <v>83</v>
      </c>
      <c r="D128" s="20" t="s">
        <v>53</v>
      </c>
      <c r="E128" s="20">
        <v>35</v>
      </c>
      <c r="F128" s="20"/>
      <c r="G128" s="20"/>
      <c r="H128" s="20"/>
      <c r="I128" s="20"/>
      <c r="J128" s="20"/>
      <c r="K128" s="20"/>
      <c r="L128" s="20" t="s">
        <v>80</v>
      </c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1"/>
    </row>
    <row r="129" spans="1:26" x14ac:dyDescent="0.2">
      <c r="A129" s="6" t="s">
        <v>333</v>
      </c>
      <c r="B129" s="94" t="s">
        <v>334</v>
      </c>
      <c r="C129" s="10" t="s">
        <v>83</v>
      </c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 t="s">
        <v>53</v>
      </c>
      <c r="Z129" s="21">
        <v>131</v>
      </c>
    </row>
    <row r="130" spans="1:26" x14ac:dyDescent="0.2">
      <c r="A130" s="6" t="s">
        <v>335</v>
      </c>
      <c r="B130" s="94" t="s">
        <v>336</v>
      </c>
      <c r="C130" s="10" t="s">
        <v>83</v>
      </c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 t="s">
        <v>53</v>
      </c>
      <c r="Z130" s="21">
        <v>108</v>
      </c>
    </row>
    <row r="131" spans="1:26" x14ac:dyDescent="0.2">
      <c r="A131" s="6" t="s">
        <v>337</v>
      </c>
      <c r="B131" s="94" t="s">
        <v>338</v>
      </c>
      <c r="C131" s="10" t="s">
        <v>83</v>
      </c>
      <c r="D131" s="20"/>
      <c r="E131" s="20"/>
      <c r="F131" s="25" t="s">
        <v>53</v>
      </c>
      <c r="G131" s="20">
        <v>67</v>
      </c>
      <c r="H131" s="20"/>
      <c r="I131" s="20"/>
      <c r="J131" s="20"/>
      <c r="K131" s="20"/>
      <c r="L131" s="20" t="s">
        <v>80</v>
      </c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1"/>
    </row>
    <row r="132" spans="1:26" x14ac:dyDescent="0.2">
      <c r="A132" s="6" t="s">
        <v>339</v>
      </c>
      <c r="B132" s="94" t="s">
        <v>340</v>
      </c>
      <c r="C132" s="10" t="s">
        <v>324</v>
      </c>
      <c r="D132" s="20"/>
      <c r="E132" s="20"/>
      <c r="F132" s="25" t="s">
        <v>53</v>
      </c>
      <c r="G132" s="20">
        <v>660</v>
      </c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1"/>
    </row>
    <row r="133" spans="1:26" x14ac:dyDescent="0.2">
      <c r="A133" s="6" t="s">
        <v>341</v>
      </c>
      <c r="B133" s="94" t="s">
        <v>342</v>
      </c>
      <c r="C133" s="10" t="s">
        <v>343</v>
      </c>
      <c r="D133" s="20"/>
      <c r="E133" s="20"/>
      <c r="F133" s="25" t="s">
        <v>53</v>
      </c>
      <c r="G133" s="20">
        <v>315</v>
      </c>
      <c r="H133" s="20"/>
      <c r="I133" s="20"/>
      <c r="J133" s="20"/>
      <c r="K133" s="20"/>
      <c r="L133" s="22" t="s">
        <v>53</v>
      </c>
      <c r="M133" s="22"/>
      <c r="N133" s="20">
        <v>270</v>
      </c>
      <c r="O133" s="20"/>
      <c r="P133" s="20"/>
      <c r="Q133" s="20"/>
      <c r="R133" s="20"/>
      <c r="S133" s="22" t="s">
        <v>53</v>
      </c>
      <c r="T133" s="22">
        <v>283</v>
      </c>
      <c r="U133" s="22">
        <v>1.8</v>
      </c>
      <c r="V133" s="22">
        <v>509</v>
      </c>
      <c r="W133" s="20" t="s">
        <v>53</v>
      </c>
      <c r="X133" s="20">
        <v>420</v>
      </c>
      <c r="Y133" s="20"/>
      <c r="Z133" s="21"/>
    </row>
    <row r="134" spans="1:26" x14ac:dyDescent="0.2">
      <c r="A134" s="6" t="s">
        <v>344</v>
      </c>
      <c r="B134" s="94" t="s">
        <v>345</v>
      </c>
      <c r="C134" s="10" t="s">
        <v>343</v>
      </c>
      <c r="D134" s="20"/>
      <c r="E134" s="20"/>
      <c r="F134" s="25" t="s">
        <v>53</v>
      </c>
      <c r="G134" s="20">
        <v>6</v>
      </c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1"/>
    </row>
    <row r="135" spans="1:26" x14ac:dyDescent="0.2">
      <c r="A135" s="6" t="s">
        <v>346</v>
      </c>
      <c r="B135" s="94" t="s">
        <v>347</v>
      </c>
      <c r="C135" s="10" t="s">
        <v>343</v>
      </c>
      <c r="D135" s="25" t="s">
        <v>53</v>
      </c>
      <c r="E135" s="20">
        <v>12</v>
      </c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1"/>
    </row>
    <row r="136" spans="1:26" x14ac:dyDescent="0.2">
      <c r="A136" s="103" t="s">
        <v>348</v>
      </c>
      <c r="B136" s="94" t="s">
        <v>349</v>
      </c>
      <c r="C136" s="3" t="s">
        <v>350</v>
      </c>
      <c r="D136" s="20"/>
      <c r="E136" s="20"/>
      <c r="F136" s="25"/>
      <c r="G136" s="20"/>
      <c r="H136" s="20" t="s">
        <v>53</v>
      </c>
      <c r="I136" s="20">
        <v>743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1"/>
    </row>
    <row r="137" spans="1:26" x14ac:dyDescent="0.2">
      <c r="A137" s="6" t="s">
        <v>351</v>
      </c>
      <c r="B137" s="94" t="s">
        <v>352</v>
      </c>
      <c r="C137" s="10" t="s">
        <v>353</v>
      </c>
      <c r="D137" s="25" t="s">
        <v>53</v>
      </c>
      <c r="E137" s="20">
        <v>105</v>
      </c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1"/>
    </row>
    <row r="138" spans="1:26" x14ac:dyDescent="0.2">
      <c r="A138" s="6" t="s">
        <v>354</v>
      </c>
      <c r="B138" s="94" t="s">
        <v>355</v>
      </c>
      <c r="C138" s="10" t="s">
        <v>71</v>
      </c>
      <c r="D138" s="20"/>
      <c r="E138" s="20"/>
      <c r="F138" s="25" t="s">
        <v>53</v>
      </c>
      <c r="G138" s="20">
        <v>45</v>
      </c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2"/>
      <c r="T138" s="22"/>
      <c r="U138" s="22"/>
      <c r="V138" s="22"/>
      <c r="W138" s="20"/>
      <c r="X138" s="20"/>
      <c r="Y138" s="20"/>
      <c r="Z138" s="21"/>
    </row>
    <row r="139" spans="1:26" x14ac:dyDescent="0.2">
      <c r="A139" s="6" t="s">
        <v>356</v>
      </c>
      <c r="B139" s="94" t="s">
        <v>357</v>
      </c>
      <c r="C139" s="10" t="s">
        <v>71</v>
      </c>
      <c r="D139" s="20"/>
      <c r="E139" s="20"/>
      <c r="F139" s="25" t="s">
        <v>53</v>
      </c>
      <c r="G139" s="20">
        <v>1200</v>
      </c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2" t="s">
        <v>53</v>
      </c>
      <c r="T139" s="22">
        <v>252</v>
      </c>
      <c r="U139" s="22">
        <v>1.8</v>
      </c>
      <c r="V139" s="22">
        <v>453</v>
      </c>
      <c r="W139" s="20">
        <v>515</v>
      </c>
      <c r="X139" s="20"/>
      <c r="Y139" s="20"/>
      <c r="Z139" s="21"/>
    </row>
    <row r="140" spans="1:26" x14ac:dyDescent="0.2">
      <c r="A140" s="6" t="s">
        <v>358</v>
      </c>
      <c r="B140" s="92" t="s">
        <v>359</v>
      </c>
      <c r="C140" s="10" t="s">
        <v>71</v>
      </c>
      <c r="D140" s="20"/>
      <c r="E140" s="20"/>
      <c r="F140" s="25" t="s">
        <v>53</v>
      </c>
      <c r="G140" s="20">
        <v>70</v>
      </c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1"/>
    </row>
    <row r="141" spans="1:26" x14ac:dyDescent="0.2">
      <c r="A141" s="6" t="s">
        <v>360</v>
      </c>
      <c r="B141" s="92" t="s">
        <v>361</v>
      </c>
      <c r="C141" s="10" t="s">
        <v>71</v>
      </c>
      <c r="D141" s="20"/>
      <c r="E141" s="20"/>
      <c r="F141" s="25" t="s">
        <v>53</v>
      </c>
      <c r="G141" s="20">
        <v>68</v>
      </c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1"/>
    </row>
    <row r="142" spans="1:26" x14ac:dyDescent="0.2">
      <c r="A142" s="6" t="s">
        <v>362</v>
      </c>
      <c r="B142" s="92" t="s">
        <v>363</v>
      </c>
      <c r="C142" s="10" t="s">
        <v>71</v>
      </c>
      <c r="D142" s="25"/>
      <c r="E142" s="20"/>
      <c r="F142" s="25" t="s">
        <v>53</v>
      </c>
      <c r="G142" s="20">
        <v>225</v>
      </c>
      <c r="H142" s="20"/>
      <c r="I142" s="20"/>
      <c r="J142" s="20"/>
      <c r="K142" s="20"/>
      <c r="L142" s="20"/>
      <c r="M142" s="20"/>
      <c r="N142" s="20"/>
      <c r="O142" s="20"/>
      <c r="P142" s="20"/>
      <c r="Q142" s="22"/>
      <c r="R142" s="22"/>
      <c r="S142" s="20"/>
      <c r="T142" s="20"/>
      <c r="U142" s="22"/>
      <c r="V142" s="22"/>
      <c r="W142" s="20"/>
      <c r="X142" s="20"/>
      <c r="Y142" s="20"/>
      <c r="Z142" s="21"/>
    </row>
    <row r="143" spans="1:26" x14ac:dyDescent="0.2">
      <c r="A143" s="6" t="s">
        <v>364</v>
      </c>
      <c r="B143" s="96" t="s">
        <v>365</v>
      </c>
      <c r="C143" s="5" t="s">
        <v>76</v>
      </c>
      <c r="D143" s="23" t="s">
        <v>53</v>
      </c>
      <c r="E143" s="23">
        <v>495</v>
      </c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 t="s">
        <v>53</v>
      </c>
      <c r="T143" s="23">
        <v>114</v>
      </c>
      <c r="U143" s="23">
        <v>1.8</v>
      </c>
      <c r="V143" s="23">
        <v>205</v>
      </c>
      <c r="W143" s="23" t="s">
        <v>53</v>
      </c>
      <c r="X143" s="23">
        <v>240</v>
      </c>
      <c r="Y143" s="23" t="s">
        <v>53</v>
      </c>
      <c r="Z143" s="26">
        <v>63</v>
      </c>
    </row>
    <row r="144" spans="1:26" x14ac:dyDescent="0.2">
      <c r="A144" s="6" t="s">
        <v>366</v>
      </c>
      <c r="B144" s="92" t="s">
        <v>367</v>
      </c>
      <c r="C144" s="10" t="s">
        <v>76</v>
      </c>
      <c r="D144" s="20"/>
      <c r="E144" s="20"/>
      <c r="F144" s="20"/>
      <c r="G144" s="20"/>
      <c r="H144" s="20"/>
      <c r="I144" s="20"/>
      <c r="J144" s="20" t="s">
        <v>53</v>
      </c>
      <c r="K144" s="20">
        <v>330</v>
      </c>
      <c r="L144" s="20"/>
      <c r="M144" s="20"/>
      <c r="N144" s="20"/>
      <c r="O144" s="20"/>
      <c r="P144" s="20"/>
      <c r="Q144" s="22"/>
      <c r="R144" s="22"/>
      <c r="S144" s="20"/>
      <c r="T144" s="20"/>
      <c r="U144" s="22"/>
      <c r="V144" s="22"/>
      <c r="W144" s="20" t="s">
        <v>53</v>
      </c>
      <c r="X144" s="20">
        <v>220</v>
      </c>
      <c r="Y144" s="20"/>
      <c r="Z144" s="21"/>
    </row>
    <row r="145" spans="1:26" x14ac:dyDescent="0.2">
      <c r="A145" s="6" t="s">
        <v>368</v>
      </c>
      <c r="B145" s="92" t="s">
        <v>369</v>
      </c>
      <c r="C145" s="10" t="s">
        <v>76</v>
      </c>
      <c r="D145" s="20" t="s">
        <v>53</v>
      </c>
      <c r="E145" s="20">
        <v>25</v>
      </c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2"/>
      <c r="V145" s="22"/>
      <c r="W145" s="20"/>
      <c r="X145" s="20"/>
      <c r="Y145" s="20" t="s">
        <v>53</v>
      </c>
      <c r="Z145" s="21">
        <v>100</v>
      </c>
    </row>
    <row r="146" spans="1:26" x14ac:dyDescent="0.2">
      <c r="A146" s="6" t="s">
        <v>370</v>
      </c>
      <c r="B146" s="92" t="s">
        <v>371</v>
      </c>
      <c r="C146" s="10" t="s">
        <v>76</v>
      </c>
      <c r="D146" s="20"/>
      <c r="E146" s="20"/>
      <c r="F146" s="20" t="s">
        <v>53</v>
      </c>
      <c r="G146" s="20">
        <v>16</v>
      </c>
      <c r="H146" s="20"/>
      <c r="I146" s="20"/>
      <c r="J146" s="20" t="s">
        <v>53</v>
      </c>
      <c r="K146" s="20">
        <v>8</v>
      </c>
      <c r="L146" s="20" t="s">
        <v>53</v>
      </c>
      <c r="M146" s="20">
        <v>1.8</v>
      </c>
      <c r="N146" s="22">
        <v>16</v>
      </c>
      <c r="O146" s="20"/>
      <c r="P146" s="20"/>
      <c r="Q146" s="20"/>
      <c r="R146" s="20"/>
      <c r="S146" s="20"/>
      <c r="T146" s="20"/>
      <c r="U146" s="22"/>
      <c r="V146" s="22"/>
      <c r="W146" s="20"/>
      <c r="X146" s="20"/>
      <c r="Y146" s="20"/>
      <c r="Z146" s="21"/>
    </row>
    <row r="147" spans="1:26" x14ac:dyDescent="0.2">
      <c r="A147" s="6" t="s">
        <v>372</v>
      </c>
      <c r="B147" s="92" t="s">
        <v>373</v>
      </c>
      <c r="C147" s="10" t="s">
        <v>76</v>
      </c>
      <c r="D147" s="20" t="s">
        <v>53</v>
      </c>
      <c r="E147" s="20">
        <v>124</v>
      </c>
      <c r="F147" s="20"/>
      <c r="G147" s="20"/>
      <c r="H147" s="20"/>
      <c r="I147" s="20"/>
      <c r="J147" s="20" t="s">
        <v>53</v>
      </c>
      <c r="K147" s="20">
        <v>8</v>
      </c>
      <c r="L147" s="20" t="s">
        <v>53</v>
      </c>
      <c r="M147" s="20">
        <v>1.5</v>
      </c>
      <c r="N147" s="22">
        <v>35</v>
      </c>
      <c r="O147" s="20"/>
      <c r="P147" s="20"/>
      <c r="Q147" s="20"/>
      <c r="R147" s="20"/>
      <c r="S147" s="20" t="s">
        <v>53</v>
      </c>
      <c r="T147" s="20">
        <v>64</v>
      </c>
      <c r="U147" s="22">
        <v>1.5</v>
      </c>
      <c r="V147" s="22">
        <v>96</v>
      </c>
      <c r="W147" s="20" t="s">
        <v>53</v>
      </c>
      <c r="X147" s="20">
        <v>48</v>
      </c>
      <c r="Y147" s="20"/>
      <c r="Z147" s="21"/>
    </row>
    <row r="148" spans="1:26" x14ac:dyDescent="0.2">
      <c r="A148" s="6" t="s">
        <v>374</v>
      </c>
      <c r="B148" s="92" t="s">
        <v>375</v>
      </c>
      <c r="C148" s="10" t="s">
        <v>76</v>
      </c>
      <c r="D148" s="20"/>
      <c r="E148" s="20"/>
      <c r="F148" s="20"/>
      <c r="G148" s="20"/>
      <c r="H148" s="20"/>
      <c r="I148" s="20"/>
      <c r="J148" s="20" t="s">
        <v>53</v>
      </c>
      <c r="K148" s="20">
        <v>13</v>
      </c>
      <c r="L148" s="20" t="s">
        <v>53</v>
      </c>
      <c r="M148" s="20">
        <v>1.2</v>
      </c>
      <c r="N148" s="22">
        <v>20</v>
      </c>
      <c r="O148" s="20"/>
      <c r="P148" s="20"/>
      <c r="Q148" s="20"/>
      <c r="R148" s="20"/>
      <c r="S148" s="20"/>
      <c r="T148" s="20"/>
      <c r="U148" s="22"/>
      <c r="V148" s="22"/>
      <c r="W148" s="20"/>
      <c r="X148" s="20"/>
      <c r="Y148" s="20" t="s">
        <v>53</v>
      </c>
      <c r="Z148" s="21">
        <v>28</v>
      </c>
    </row>
    <row r="149" spans="1:26" x14ac:dyDescent="0.2">
      <c r="A149" s="6" t="s">
        <v>376</v>
      </c>
      <c r="B149" s="92" t="s">
        <v>377</v>
      </c>
      <c r="C149" s="10" t="s">
        <v>76</v>
      </c>
      <c r="D149" s="20"/>
      <c r="E149" s="20"/>
      <c r="F149" s="20" t="s">
        <v>53</v>
      </c>
      <c r="G149" s="20">
        <v>275</v>
      </c>
      <c r="H149" s="20"/>
      <c r="I149" s="20"/>
      <c r="J149" s="20" t="s">
        <v>53</v>
      </c>
      <c r="K149" s="20">
        <v>170</v>
      </c>
      <c r="L149" s="20"/>
      <c r="M149" s="20"/>
      <c r="N149" s="20"/>
      <c r="O149" s="20"/>
      <c r="P149" s="20"/>
      <c r="Q149" s="20"/>
      <c r="R149" s="20"/>
      <c r="S149" s="20"/>
      <c r="T149" s="20"/>
      <c r="U149" s="22"/>
      <c r="V149" s="22"/>
      <c r="W149" s="20" t="s">
        <v>53</v>
      </c>
      <c r="X149" s="20">
        <v>45</v>
      </c>
      <c r="Y149" s="20" t="s">
        <v>53</v>
      </c>
      <c r="Z149" s="21">
        <v>700</v>
      </c>
    </row>
    <row r="150" spans="1:26" x14ac:dyDescent="0.2">
      <c r="A150" s="6" t="s">
        <v>378</v>
      </c>
      <c r="B150" s="92" t="s">
        <v>379</v>
      </c>
      <c r="C150" s="10" t="s">
        <v>76</v>
      </c>
      <c r="D150" s="20"/>
      <c r="E150" s="20"/>
      <c r="F150" s="20" t="s">
        <v>53</v>
      </c>
      <c r="G150" s="20">
        <v>4</v>
      </c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2"/>
      <c r="V150" s="22"/>
      <c r="W150" s="20"/>
      <c r="X150" s="20"/>
      <c r="Y150" s="20"/>
      <c r="Z150" s="21"/>
    </row>
    <row r="151" spans="1:26" x14ac:dyDescent="0.2">
      <c r="A151" s="6" t="s">
        <v>380</v>
      </c>
      <c r="B151" s="92" t="s">
        <v>381</v>
      </c>
      <c r="C151" s="10" t="s">
        <v>76</v>
      </c>
      <c r="D151" s="20"/>
      <c r="E151" s="20"/>
      <c r="F151" s="20" t="s">
        <v>53</v>
      </c>
      <c r="G151" s="20">
        <v>40</v>
      </c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1"/>
    </row>
    <row r="152" spans="1:26" x14ac:dyDescent="0.2">
      <c r="A152" s="6" t="s">
        <v>382</v>
      </c>
      <c r="B152" s="92" t="s">
        <v>383</v>
      </c>
      <c r="C152" s="10" t="s">
        <v>76</v>
      </c>
      <c r="D152" s="20"/>
      <c r="E152" s="20"/>
      <c r="F152" s="20" t="s">
        <v>53</v>
      </c>
      <c r="G152" s="20">
        <v>70</v>
      </c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1"/>
    </row>
    <row r="153" spans="1:26" x14ac:dyDescent="0.2">
      <c r="A153" s="6" t="s">
        <v>384</v>
      </c>
      <c r="B153" s="92" t="s">
        <v>385</v>
      </c>
      <c r="C153" s="10" t="s">
        <v>76</v>
      </c>
      <c r="D153" s="20"/>
      <c r="E153" s="20"/>
      <c r="F153" s="20"/>
      <c r="G153" s="20"/>
      <c r="H153" s="20"/>
      <c r="I153" s="20"/>
      <c r="J153" s="20"/>
      <c r="K153" s="20"/>
      <c r="L153" s="20" t="s">
        <v>386</v>
      </c>
      <c r="M153" s="20"/>
      <c r="N153" s="20">
        <v>60</v>
      </c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1"/>
    </row>
    <row r="154" spans="1:26" x14ac:dyDescent="0.2">
      <c r="A154" s="6" t="s">
        <v>387</v>
      </c>
      <c r="B154" s="92" t="s">
        <v>388</v>
      </c>
      <c r="C154" s="10" t="s">
        <v>76</v>
      </c>
      <c r="D154" s="20" t="s">
        <v>53</v>
      </c>
      <c r="E154" s="20">
        <v>44</v>
      </c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2"/>
      <c r="R154" s="22"/>
      <c r="S154" s="20"/>
      <c r="T154" s="20"/>
      <c r="U154" s="20"/>
      <c r="V154" s="20"/>
      <c r="W154" s="20"/>
      <c r="X154" s="20"/>
      <c r="Y154" s="20"/>
      <c r="Z154" s="21"/>
    </row>
    <row r="155" spans="1:26" x14ac:dyDescent="0.2">
      <c r="A155" s="6" t="s">
        <v>389</v>
      </c>
      <c r="B155" s="92" t="s">
        <v>390</v>
      </c>
      <c r="C155" s="10" t="s">
        <v>76</v>
      </c>
      <c r="D155" s="20" t="s">
        <v>53</v>
      </c>
      <c r="E155" s="20">
        <v>450</v>
      </c>
      <c r="F155" s="20"/>
      <c r="G155" s="20"/>
      <c r="H155" s="20"/>
      <c r="I155" s="20"/>
      <c r="J155" s="20" t="s">
        <v>53</v>
      </c>
      <c r="K155" s="20">
        <v>30</v>
      </c>
      <c r="L155" s="20"/>
      <c r="M155" s="20"/>
      <c r="N155" s="20"/>
      <c r="O155" s="20"/>
      <c r="P155" s="20"/>
      <c r="Q155" s="22"/>
      <c r="R155" s="22"/>
      <c r="S155" s="20"/>
      <c r="T155" s="20"/>
      <c r="U155" s="20"/>
      <c r="V155" s="20"/>
      <c r="W155" s="20" t="s">
        <v>53</v>
      </c>
      <c r="X155" s="20">
        <v>18</v>
      </c>
      <c r="Y155" s="20"/>
      <c r="Z155" s="21"/>
    </row>
    <row r="156" spans="1:26" x14ac:dyDescent="0.2">
      <c r="A156" s="6" t="s">
        <v>391</v>
      </c>
      <c r="B156" s="92" t="s">
        <v>392</v>
      </c>
      <c r="C156" s="10" t="s">
        <v>76</v>
      </c>
      <c r="D156" s="20" t="s">
        <v>53</v>
      </c>
      <c r="E156" s="20">
        <v>630</v>
      </c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2"/>
      <c r="R156" s="22"/>
      <c r="S156" s="20"/>
      <c r="T156" s="20"/>
      <c r="U156" s="20"/>
      <c r="V156" s="20"/>
      <c r="W156" s="20" t="s">
        <v>53</v>
      </c>
      <c r="X156" s="20">
        <v>3</v>
      </c>
      <c r="Y156" s="20"/>
      <c r="Z156" s="21"/>
    </row>
    <row r="157" spans="1:26" x14ac:dyDescent="0.2">
      <c r="A157" s="6" t="s">
        <v>393</v>
      </c>
      <c r="B157" s="92" t="s">
        <v>394</v>
      </c>
      <c r="C157" s="10" t="s">
        <v>76</v>
      </c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 t="s">
        <v>53</v>
      </c>
      <c r="X157" s="20">
        <v>96</v>
      </c>
      <c r="Y157" s="20"/>
      <c r="Z157" s="21"/>
    </row>
    <row r="158" spans="1:26" x14ac:dyDescent="0.2">
      <c r="A158" s="6" t="s">
        <v>395</v>
      </c>
      <c r="B158" s="92" t="s">
        <v>396</v>
      </c>
      <c r="C158" s="10" t="s">
        <v>350</v>
      </c>
      <c r="D158" s="20"/>
      <c r="E158" s="20"/>
      <c r="F158" s="20" t="s">
        <v>53</v>
      </c>
      <c r="G158" s="20">
        <v>120</v>
      </c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1"/>
    </row>
    <row r="159" spans="1:26" x14ac:dyDescent="0.2">
      <c r="A159" s="6" t="s">
        <v>397</v>
      </c>
      <c r="B159" s="92" t="s">
        <v>398</v>
      </c>
      <c r="C159" s="10" t="s">
        <v>353</v>
      </c>
      <c r="D159" s="20"/>
      <c r="E159" s="20"/>
      <c r="F159" s="20" t="s">
        <v>53</v>
      </c>
      <c r="G159" s="20">
        <v>460</v>
      </c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1"/>
    </row>
    <row r="160" spans="1:26" x14ac:dyDescent="0.2">
      <c r="A160" s="6" t="s">
        <v>399</v>
      </c>
      <c r="B160" s="92" t="s">
        <v>400</v>
      </c>
      <c r="C160" s="10" t="s">
        <v>350</v>
      </c>
      <c r="D160" s="20"/>
      <c r="E160" s="20"/>
      <c r="F160" s="20" t="s">
        <v>53</v>
      </c>
      <c r="G160" s="20">
        <v>15</v>
      </c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1"/>
    </row>
    <row r="161" spans="1:26" x14ac:dyDescent="0.2">
      <c r="A161" s="6" t="s">
        <v>401</v>
      </c>
      <c r="B161" s="92" t="s">
        <v>402</v>
      </c>
      <c r="C161" s="10" t="s">
        <v>353</v>
      </c>
      <c r="D161" s="20"/>
      <c r="E161" s="20"/>
      <c r="F161" s="20" t="s">
        <v>53</v>
      </c>
      <c r="G161" s="20">
        <v>20</v>
      </c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1"/>
    </row>
    <row r="162" spans="1:26" x14ac:dyDescent="0.2">
      <c r="A162" s="6" t="s">
        <v>403</v>
      </c>
      <c r="B162" s="92" t="s">
        <v>404</v>
      </c>
      <c r="C162" s="10" t="s">
        <v>71</v>
      </c>
      <c r="D162" s="20"/>
      <c r="E162" s="20"/>
      <c r="F162" s="20" t="s">
        <v>53</v>
      </c>
      <c r="G162" s="20">
        <v>335</v>
      </c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 t="s">
        <v>53</v>
      </c>
      <c r="T162" s="20">
        <v>61</v>
      </c>
      <c r="U162" s="22">
        <v>1.8</v>
      </c>
      <c r="V162" s="22">
        <v>109</v>
      </c>
      <c r="W162" s="20"/>
      <c r="X162" s="20"/>
      <c r="Y162" s="20"/>
      <c r="Z162" s="21"/>
    </row>
    <row r="163" spans="1:26" x14ac:dyDescent="0.2">
      <c r="A163" s="103" t="s">
        <v>405</v>
      </c>
      <c r="B163" s="92" t="s">
        <v>406</v>
      </c>
      <c r="C163" s="10" t="s">
        <v>353</v>
      </c>
      <c r="D163" s="20"/>
      <c r="E163" s="20"/>
      <c r="F163" s="20"/>
      <c r="G163" s="20"/>
      <c r="H163" s="20" t="s">
        <v>53</v>
      </c>
      <c r="I163" s="20">
        <v>794</v>
      </c>
      <c r="J163" s="20" t="s">
        <v>53</v>
      </c>
      <c r="K163" s="20">
        <v>223</v>
      </c>
      <c r="L163" s="20"/>
      <c r="M163" s="20"/>
      <c r="N163" s="20"/>
      <c r="O163" s="20"/>
      <c r="P163" s="20"/>
      <c r="Q163" s="20"/>
      <c r="R163" s="20"/>
      <c r="S163" s="20"/>
      <c r="T163" s="20"/>
      <c r="U163" s="22"/>
      <c r="V163" s="22"/>
      <c r="W163" s="20"/>
      <c r="X163" s="20"/>
      <c r="Y163" s="20"/>
      <c r="Z163" s="21"/>
    </row>
    <row r="164" spans="1:26" x14ac:dyDescent="0.2">
      <c r="A164" s="103" t="s">
        <v>407</v>
      </c>
      <c r="B164" s="92" t="s">
        <v>614</v>
      </c>
      <c r="C164" s="10" t="s">
        <v>353</v>
      </c>
      <c r="D164" s="20"/>
      <c r="E164" s="20"/>
      <c r="F164" s="20"/>
      <c r="G164" s="20"/>
      <c r="H164" s="20" t="s">
        <v>53</v>
      </c>
      <c r="I164" s="20">
        <v>1233</v>
      </c>
      <c r="J164" s="20"/>
      <c r="K164" s="20"/>
      <c r="L164" s="20"/>
      <c r="M164" s="20"/>
      <c r="N164" s="20"/>
      <c r="O164" s="20"/>
      <c r="P164" s="20"/>
      <c r="Q164" s="20"/>
      <c r="R164" s="20"/>
      <c r="S164" s="20" t="s">
        <v>53</v>
      </c>
      <c r="T164" s="20">
        <v>76</v>
      </c>
      <c r="U164" s="22">
        <v>1.7</v>
      </c>
      <c r="V164" s="22">
        <v>129</v>
      </c>
      <c r="W164" s="20"/>
      <c r="X164" s="20"/>
      <c r="Y164" s="20"/>
      <c r="Z164" s="21"/>
    </row>
    <row r="165" spans="1:26" x14ac:dyDescent="0.2">
      <c r="A165" s="6" t="s">
        <v>408</v>
      </c>
      <c r="B165" s="92" t="s">
        <v>409</v>
      </c>
      <c r="C165" s="10" t="s">
        <v>79</v>
      </c>
      <c r="D165" s="20"/>
      <c r="E165" s="20"/>
      <c r="F165" s="20" t="s">
        <v>53</v>
      </c>
      <c r="G165" s="20">
        <v>3152</v>
      </c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 t="s">
        <v>53</v>
      </c>
      <c r="T165" s="20">
        <v>238</v>
      </c>
      <c r="U165" s="22">
        <v>1.8</v>
      </c>
      <c r="V165" s="22">
        <v>428</v>
      </c>
      <c r="W165" s="20"/>
      <c r="X165" s="20"/>
      <c r="Y165" s="20"/>
      <c r="Z165" s="21"/>
    </row>
    <row r="166" spans="1:26" x14ac:dyDescent="0.2">
      <c r="A166" s="6" t="s">
        <v>410</v>
      </c>
      <c r="B166" s="92" t="s">
        <v>411</v>
      </c>
      <c r="C166" s="10" t="s">
        <v>71</v>
      </c>
      <c r="D166" s="20"/>
      <c r="E166" s="20"/>
      <c r="F166" s="20" t="s">
        <v>53</v>
      </c>
      <c r="G166" s="20">
        <v>615</v>
      </c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2"/>
      <c r="V166" s="22"/>
      <c r="W166" s="20"/>
      <c r="X166" s="20"/>
      <c r="Y166" s="20"/>
      <c r="Z166" s="21"/>
    </row>
    <row r="167" spans="1:26" x14ac:dyDescent="0.2">
      <c r="A167" s="6" t="s">
        <v>412</v>
      </c>
      <c r="B167" s="92" t="s">
        <v>413</v>
      </c>
      <c r="C167" s="10" t="s">
        <v>71</v>
      </c>
      <c r="D167" s="20"/>
      <c r="E167" s="20"/>
      <c r="F167" s="20" t="s">
        <v>53</v>
      </c>
      <c r="G167" s="20">
        <v>1494</v>
      </c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2"/>
      <c r="V167" s="22"/>
      <c r="W167" s="20"/>
      <c r="X167" s="20"/>
      <c r="Y167" s="20"/>
      <c r="Z167" s="21"/>
    </row>
    <row r="168" spans="1:26" x14ac:dyDescent="0.2">
      <c r="A168" s="6" t="s">
        <v>414</v>
      </c>
      <c r="B168" s="97" t="s">
        <v>415</v>
      </c>
      <c r="C168" s="10" t="s">
        <v>71</v>
      </c>
      <c r="D168" s="22"/>
      <c r="E168" s="22"/>
      <c r="F168" s="22" t="s">
        <v>53</v>
      </c>
      <c r="G168" s="22">
        <v>1200</v>
      </c>
      <c r="H168" s="22"/>
      <c r="I168" s="22"/>
      <c r="J168" s="22"/>
      <c r="K168" s="22"/>
      <c r="L168" s="20"/>
      <c r="M168" s="20"/>
      <c r="N168" s="20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4"/>
    </row>
    <row r="169" spans="1:26" x14ac:dyDescent="0.2">
      <c r="A169" s="6" t="s">
        <v>416</v>
      </c>
      <c r="B169" s="92" t="s">
        <v>417</v>
      </c>
      <c r="C169" s="10" t="s">
        <v>71</v>
      </c>
      <c r="D169" s="20"/>
      <c r="E169" s="20"/>
      <c r="F169" s="20" t="s">
        <v>53</v>
      </c>
      <c r="G169" s="20">
        <v>1023</v>
      </c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 t="s">
        <v>53</v>
      </c>
      <c r="T169" s="20">
        <v>150</v>
      </c>
      <c r="U169" s="22">
        <v>1.8</v>
      </c>
      <c r="V169" s="22">
        <v>270</v>
      </c>
      <c r="W169" s="20"/>
      <c r="X169" s="20"/>
      <c r="Y169" s="20"/>
      <c r="Z169" s="21"/>
    </row>
    <row r="170" spans="1:26" x14ac:dyDescent="0.2">
      <c r="A170" s="6" t="s">
        <v>418</v>
      </c>
      <c r="B170" s="92" t="s">
        <v>371</v>
      </c>
      <c r="C170" s="10" t="s">
        <v>76</v>
      </c>
      <c r="D170" s="20"/>
      <c r="E170" s="20"/>
      <c r="F170" s="20" t="s">
        <v>53</v>
      </c>
      <c r="G170" s="20">
        <v>1364</v>
      </c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1"/>
    </row>
    <row r="171" spans="1:26" x14ac:dyDescent="0.2">
      <c r="A171" s="6" t="s">
        <v>419</v>
      </c>
      <c r="B171" s="92" t="s">
        <v>420</v>
      </c>
      <c r="C171" s="10" t="s">
        <v>76</v>
      </c>
      <c r="D171" s="20"/>
      <c r="E171" s="20"/>
      <c r="F171" s="20" t="s">
        <v>53</v>
      </c>
      <c r="G171" s="20">
        <v>7197</v>
      </c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1"/>
    </row>
    <row r="172" spans="1:26" x14ac:dyDescent="0.2">
      <c r="A172" s="6" t="s">
        <v>421</v>
      </c>
      <c r="B172" s="92" t="s">
        <v>422</v>
      </c>
      <c r="C172" s="10" t="s">
        <v>76</v>
      </c>
      <c r="D172" s="20"/>
      <c r="E172" s="20"/>
      <c r="F172" s="20" t="s">
        <v>53</v>
      </c>
      <c r="G172" s="20">
        <v>3167</v>
      </c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1"/>
    </row>
    <row r="173" spans="1:26" x14ac:dyDescent="0.2">
      <c r="A173" s="6" t="s">
        <v>423</v>
      </c>
      <c r="B173" s="92" t="s">
        <v>424</v>
      </c>
      <c r="C173" s="10" t="s">
        <v>76</v>
      </c>
      <c r="D173" s="20"/>
      <c r="E173" s="20"/>
      <c r="F173" s="20" t="s">
        <v>53</v>
      </c>
      <c r="G173" s="20">
        <v>2767</v>
      </c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1"/>
    </row>
    <row r="174" spans="1:26" x14ac:dyDescent="0.2">
      <c r="A174" s="6" t="s">
        <v>410</v>
      </c>
      <c r="B174" s="92" t="s">
        <v>425</v>
      </c>
      <c r="C174" s="10" t="s">
        <v>71</v>
      </c>
      <c r="D174" s="20"/>
      <c r="E174" s="20"/>
      <c r="F174" s="20" t="s">
        <v>53</v>
      </c>
      <c r="G174" s="20">
        <v>270</v>
      </c>
      <c r="H174" s="20"/>
      <c r="I174" s="20"/>
      <c r="J174" s="20"/>
      <c r="K174" s="20"/>
      <c r="L174" s="20"/>
      <c r="M174" s="20">
        <v>1.8</v>
      </c>
      <c r="N174" s="22">
        <v>161</v>
      </c>
      <c r="O174" s="20"/>
      <c r="P174" s="20"/>
      <c r="Q174" s="20"/>
      <c r="R174" s="20"/>
      <c r="S174" s="20"/>
      <c r="T174" s="20"/>
      <c r="U174" s="22"/>
      <c r="V174" s="22"/>
      <c r="W174" s="20"/>
      <c r="X174" s="20"/>
      <c r="Y174" s="20"/>
      <c r="Z174" s="21"/>
    </row>
    <row r="175" spans="1:26" x14ac:dyDescent="0.2">
      <c r="A175" s="6" t="s">
        <v>426</v>
      </c>
      <c r="B175" s="92" t="s">
        <v>427</v>
      </c>
      <c r="C175" s="10" t="s">
        <v>79</v>
      </c>
      <c r="D175" s="20"/>
      <c r="E175" s="20"/>
      <c r="F175" s="20" t="s">
        <v>53</v>
      </c>
      <c r="G175" s="20">
        <v>3152</v>
      </c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 t="s">
        <v>53</v>
      </c>
      <c r="T175" s="20">
        <v>130</v>
      </c>
      <c r="U175" s="22">
        <v>1.8</v>
      </c>
      <c r="V175" s="22">
        <v>234</v>
      </c>
      <c r="W175" s="20"/>
      <c r="X175" s="20"/>
      <c r="Y175" s="20"/>
      <c r="Z175" s="21"/>
    </row>
    <row r="176" spans="1:26" x14ac:dyDescent="0.2">
      <c r="A176" s="6" t="s">
        <v>430</v>
      </c>
      <c r="B176" s="92" t="s">
        <v>431</v>
      </c>
      <c r="C176" s="10" t="s">
        <v>71</v>
      </c>
      <c r="D176" s="20"/>
      <c r="E176" s="20"/>
      <c r="F176" s="20" t="s">
        <v>53</v>
      </c>
      <c r="G176" s="20">
        <v>335</v>
      </c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 t="s">
        <v>53</v>
      </c>
      <c r="T176" s="20">
        <v>62</v>
      </c>
      <c r="U176" s="22">
        <v>1.8</v>
      </c>
      <c r="V176" s="22">
        <v>117</v>
      </c>
      <c r="W176" s="20"/>
      <c r="X176" s="20"/>
      <c r="Y176" s="20"/>
      <c r="Z176" s="21"/>
    </row>
    <row r="177" spans="1:26" x14ac:dyDescent="0.2">
      <c r="A177" s="7" t="s">
        <v>434</v>
      </c>
      <c r="B177" s="92" t="s">
        <v>435</v>
      </c>
      <c r="C177" s="3" t="s">
        <v>76</v>
      </c>
      <c r="D177" s="20"/>
      <c r="E177" s="20"/>
      <c r="F177" s="20" t="s">
        <v>53</v>
      </c>
      <c r="G177" s="20">
        <v>50</v>
      </c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1"/>
    </row>
    <row r="178" spans="1:26" x14ac:dyDescent="0.2">
      <c r="A178" s="7" t="s">
        <v>436</v>
      </c>
      <c r="B178" s="92" t="s">
        <v>437</v>
      </c>
      <c r="C178" s="3" t="s">
        <v>76</v>
      </c>
      <c r="D178" s="20"/>
      <c r="E178" s="20"/>
      <c r="F178" s="20" t="s">
        <v>53</v>
      </c>
      <c r="G178" s="20">
        <v>28</v>
      </c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1"/>
    </row>
    <row r="179" spans="1:26" x14ac:dyDescent="0.2">
      <c r="A179" s="7" t="s">
        <v>438</v>
      </c>
      <c r="B179" s="92" t="s">
        <v>439</v>
      </c>
      <c r="C179" s="3" t="s">
        <v>76</v>
      </c>
      <c r="D179" s="20" t="s">
        <v>53</v>
      </c>
      <c r="E179" s="20">
        <v>48</v>
      </c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1"/>
    </row>
    <row r="180" spans="1:26" x14ac:dyDescent="0.2">
      <c r="A180" s="7" t="s">
        <v>440</v>
      </c>
      <c r="B180" s="92" t="s">
        <v>441</v>
      </c>
      <c r="C180" s="3" t="s">
        <v>76</v>
      </c>
      <c r="D180" s="20"/>
      <c r="E180" s="20"/>
      <c r="F180" s="20" t="s">
        <v>53</v>
      </c>
      <c r="G180" s="20">
        <v>12</v>
      </c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1"/>
    </row>
    <row r="181" spans="1:26" x14ac:dyDescent="0.2">
      <c r="A181" s="7" t="s">
        <v>442</v>
      </c>
      <c r="B181" s="97" t="s">
        <v>443</v>
      </c>
      <c r="C181" s="3" t="s">
        <v>76</v>
      </c>
      <c r="D181" s="20" t="s">
        <v>53</v>
      </c>
      <c r="E181" s="20">
        <v>11</v>
      </c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1"/>
    </row>
    <row r="182" spans="1:26" x14ac:dyDescent="0.2">
      <c r="A182" s="7" t="s">
        <v>444</v>
      </c>
      <c r="B182" s="92" t="s">
        <v>445</v>
      </c>
      <c r="C182" s="3" t="s">
        <v>76</v>
      </c>
      <c r="D182" s="20" t="s">
        <v>53</v>
      </c>
      <c r="E182" s="20">
        <v>25</v>
      </c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1"/>
    </row>
    <row r="183" spans="1:26" x14ac:dyDescent="0.2">
      <c r="A183" s="7" t="s">
        <v>446</v>
      </c>
      <c r="B183" s="92" t="s">
        <v>447</v>
      </c>
      <c r="C183" s="3" t="s">
        <v>448</v>
      </c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 t="s">
        <v>53</v>
      </c>
      <c r="Z183" s="21">
        <v>20</v>
      </c>
    </row>
    <row r="184" spans="1:26" x14ac:dyDescent="0.2">
      <c r="A184" s="7" t="s">
        <v>449</v>
      </c>
      <c r="B184" s="92" t="s">
        <v>450</v>
      </c>
      <c r="C184" s="3" t="s">
        <v>448</v>
      </c>
      <c r="D184" s="20" t="s">
        <v>53</v>
      </c>
      <c r="E184" s="20">
        <v>4</v>
      </c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1"/>
    </row>
    <row r="185" spans="1:26" x14ac:dyDescent="0.2">
      <c r="A185" s="7" t="s">
        <v>451</v>
      </c>
      <c r="B185" s="97" t="s">
        <v>452</v>
      </c>
      <c r="C185" s="11" t="s">
        <v>448</v>
      </c>
      <c r="D185" s="22"/>
      <c r="E185" s="22"/>
      <c r="F185" s="22" t="s">
        <v>53</v>
      </c>
      <c r="G185" s="22">
        <v>205</v>
      </c>
      <c r="H185" s="22"/>
      <c r="I185" s="22"/>
      <c r="J185" s="22"/>
      <c r="K185" s="22"/>
      <c r="L185" s="22" t="s">
        <v>53</v>
      </c>
      <c r="M185" s="22">
        <v>4</v>
      </c>
      <c r="N185" s="22">
        <v>41</v>
      </c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4"/>
    </row>
    <row r="186" spans="1:26" x14ac:dyDescent="0.2">
      <c r="A186" s="7" t="s">
        <v>453</v>
      </c>
      <c r="B186" s="97" t="s">
        <v>454</v>
      </c>
      <c r="C186" s="11" t="s">
        <v>448</v>
      </c>
      <c r="D186" s="22"/>
      <c r="E186" s="22"/>
      <c r="F186" s="22" t="s">
        <v>53</v>
      </c>
      <c r="G186" s="22">
        <v>255</v>
      </c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4"/>
    </row>
    <row r="187" spans="1:26" x14ac:dyDescent="0.2">
      <c r="A187" s="7" t="s">
        <v>455</v>
      </c>
      <c r="B187" s="92" t="s">
        <v>456</v>
      </c>
      <c r="C187" s="10" t="s">
        <v>343</v>
      </c>
      <c r="D187" s="20"/>
      <c r="E187" s="20"/>
      <c r="F187" s="20" t="s">
        <v>53</v>
      </c>
      <c r="G187" s="20">
        <v>50</v>
      </c>
      <c r="H187" s="20"/>
      <c r="I187" s="20"/>
      <c r="J187" s="20"/>
      <c r="K187" s="20"/>
      <c r="L187" s="20"/>
      <c r="M187" s="20"/>
      <c r="N187" s="22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1"/>
    </row>
    <row r="188" spans="1:26" x14ac:dyDescent="0.2">
      <c r="A188" s="7" t="s">
        <v>457</v>
      </c>
      <c r="B188" s="92" t="s">
        <v>458</v>
      </c>
      <c r="C188" s="3" t="s">
        <v>71</v>
      </c>
      <c r="D188" s="20"/>
      <c r="E188" s="20"/>
      <c r="F188" s="20" t="s">
        <v>53</v>
      </c>
      <c r="G188" s="20">
        <v>67</v>
      </c>
      <c r="H188" s="20"/>
      <c r="I188" s="20"/>
      <c r="J188" s="20"/>
      <c r="K188" s="20"/>
      <c r="L188" s="20" t="s">
        <v>53</v>
      </c>
      <c r="M188" s="20">
        <v>1.5</v>
      </c>
      <c r="N188" s="22">
        <v>34</v>
      </c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1"/>
    </row>
    <row r="189" spans="1:26" x14ac:dyDescent="0.2">
      <c r="A189" s="7" t="s">
        <v>384</v>
      </c>
      <c r="B189" s="97" t="s">
        <v>459</v>
      </c>
      <c r="C189" s="11" t="s">
        <v>76</v>
      </c>
      <c r="D189" s="22"/>
      <c r="E189" s="22"/>
      <c r="F189" s="22"/>
      <c r="G189" s="22"/>
      <c r="H189" s="22"/>
      <c r="I189" s="22"/>
      <c r="J189" s="22" t="s">
        <v>53</v>
      </c>
      <c r="K189" s="22">
        <v>125</v>
      </c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4"/>
    </row>
    <row r="190" spans="1:26" x14ac:dyDescent="0.2">
      <c r="A190" s="7" t="s">
        <v>460</v>
      </c>
      <c r="B190" s="92" t="s">
        <v>461</v>
      </c>
      <c r="C190" s="3" t="s">
        <v>76</v>
      </c>
      <c r="D190" s="20"/>
      <c r="E190" s="20"/>
      <c r="F190" s="20" t="s">
        <v>53</v>
      </c>
      <c r="G190" s="20">
        <v>40</v>
      </c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 t="s">
        <v>53</v>
      </c>
      <c r="X190" s="20">
        <v>1</v>
      </c>
      <c r="Y190" s="20"/>
      <c r="Z190" s="21"/>
    </row>
    <row r="191" spans="1:26" x14ac:dyDescent="0.2">
      <c r="A191" s="7" t="s">
        <v>462</v>
      </c>
      <c r="B191" s="92" t="s">
        <v>463</v>
      </c>
      <c r="C191" s="3" t="s">
        <v>76</v>
      </c>
      <c r="D191" s="20" t="s">
        <v>53</v>
      </c>
      <c r="E191" s="20">
        <v>100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1"/>
    </row>
    <row r="192" spans="1:26" x14ac:dyDescent="0.2">
      <c r="A192" s="7" t="s">
        <v>464</v>
      </c>
      <c r="B192" s="92" t="s">
        <v>465</v>
      </c>
      <c r="C192" s="3" t="s">
        <v>324</v>
      </c>
      <c r="D192" s="20"/>
      <c r="E192" s="20"/>
      <c r="F192" s="20"/>
      <c r="G192" s="20"/>
      <c r="H192" s="20"/>
      <c r="I192" s="20"/>
      <c r="J192" s="20"/>
      <c r="K192" s="20"/>
      <c r="L192" s="20" t="s">
        <v>53</v>
      </c>
      <c r="M192" s="20">
        <v>0.8</v>
      </c>
      <c r="N192" s="20">
        <v>42</v>
      </c>
      <c r="O192" s="20"/>
      <c r="P192" s="20"/>
      <c r="Q192" s="20"/>
      <c r="R192" s="20"/>
      <c r="S192" s="20"/>
      <c r="T192" s="20"/>
      <c r="U192" s="20"/>
      <c r="V192" s="20"/>
      <c r="W192" s="20" t="s">
        <v>53</v>
      </c>
      <c r="X192" s="20">
        <v>15</v>
      </c>
      <c r="Y192" s="20"/>
      <c r="Z192" s="21"/>
    </row>
    <row r="193" spans="1:26" x14ac:dyDescent="0.2">
      <c r="A193" s="7" t="s">
        <v>466</v>
      </c>
      <c r="B193" s="92" t="s">
        <v>467</v>
      </c>
      <c r="C193" s="3" t="s">
        <v>76</v>
      </c>
      <c r="D193" s="20"/>
      <c r="E193" s="20"/>
      <c r="F193" s="20" t="s">
        <v>53</v>
      </c>
      <c r="G193" s="20">
        <v>45</v>
      </c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 t="s">
        <v>53</v>
      </c>
      <c r="X193" s="20">
        <v>18</v>
      </c>
      <c r="Y193" s="20"/>
      <c r="Z193" s="21"/>
    </row>
    <row r="194" spans="1:26" x14ac:dyDescent="0.2">
      <c r="A194" s="7" t="s">
        <v>468</v>
      </c>
      <c r="B194" s="97" t="s">
        <v>469</v>
      </c>
      <c r="C194" s="3" t="s">
        <v>350</v>
      </c>
      <c r="D194" s="20"/>
      <c r="E194" s="20"/>
      <c r="F194" s="20" t="s">
        <v>53</v>
      </c>
      <c r="G194" s="20">
        <v>15</v>
      </c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1"/>
    </row>
    <row r="195" spans="1:26" x14ac:dyDescent="0.2">
      <c r="A195" s="7" t="s">
        <v>472</v>
      </c>
      <c r="B195" s="92" t="s">
        <v>473</v>
      </c>
      <c r="C195" s="3" t="s">
        <v>350</v>
      </c>
      <c r="D195" s="20"/>
      <c r="E195" s="20"/>
      <c r="F195" s="20" t="s">
        <v>53</v>
      </c>
      <c r="G195" s="20">
        <v>96</v>
      </c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1"/>
    </row>
    <row r="196" spans="1:26" x14ac:dyDescent="0.2">
      <c r="A196" s="7" t="s">
        <v>474</v>
      </c>
      <c r="B196" s="92" t="s">
        <v>475</v>
      </c>
      <c r="C196" s="3" t="s">
        <v>350</v>
      </c>
      <c r="D196" s="20"/>
      <c r="E196" s="20"/>
      <c r="F196" s="20" t="s">
        <v>53</v>
      </c>
      <c r="G196" s="20">
        <v>390</v>
      </c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1"/>
    </row>
    <row r="197" spans="1:26" x14ac:dyDescent="0.2">
      <c r="A197" s="102" t="s">
        <v>476</v>
      </c>
      <c r="B197" s="92" t="s">
        <v>477</v>
      </c>
      <c r="C197" s="3" t="s">
        <v>350</v>
      </c>
      <c r="D197" s="20"/>
      <c r="E197" s="20"/>
      <c r="F197" s="20" t="s">
        <v>53</v>
      </c>
      <c r="G197" s="20">
        <v>4</v>
      </c>
      <c r="H197" s="20" t="s">
        <v>53</v>
      </c>
      <c r="I197" s="20">
        <v>1372</v>
      </c>
      <c r="J197" s="20"/>
      <c r="K197" s="20"/>
      <c r="L197" s="20" t="s">
        <v>80</v>
      </c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 t="s">
        <v>53</v>
      </c>
      <c r="Z197" s="21">
        <v>150</v>
      </c>
    </row>
    <row r="198" spans="1:26" x14ac:dyDescent="0.2">
      <c r="A198" s="7" t="s">
        <v>478</v>
      </c>
      <c r="B198" s="92" t="s">
        <v>479</v>
      </c>
      <c r="C198" s="3" t="s">
        <v>350</v>
      </c>
      <c r="D198" s="20"/>
      <c r="E198" s="20"/>
      <c r="F198" s="20" t="s">
        <v>53</v>
      </c>
      <c r="G198" s="20">
        <v>325</v>
      </c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1"/>
    </row>
    <row r="199" spans="1:26" x14ac:dyDescent="0.2">
      <c r="A199" s="7" t="s">
        <v>480</v>
      </c>
      <c r="B199" s="92" t="s">
        <v>481</v>
      </c>
      <c r="C199" s="3" t="s">
        <v>353</v>
      </c>
      <c r="D199" s="20"/>
      <c r="E199" s="20"/>
      <c r="F199" s="20" t="s">
        <v>53</v>
      </c>
      <c r="G199" s="20">
        <v>50</v>
      </c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1"/>
    </row>
    <row r="200" spans="1:26" x14ac:dyDescent="0.2">
      <c r="A200" s="102" t="s">
        <v>482</v>
      </c>
      <c r="B200" s="92" t="s">
        <v>483</v>
      </c>
      <c r="C200" s="3" t="s">
        <v>350</v>
      </c>
      <c r="D200" s="20"/>
      <c r="E200" s="20"/>
      <c r="F200" s="20"/>
      <c r="G200" s="20"/>
      <c r="H200" s="20" t="s">
        <v>53</v>
      </c>
      <c r="I200" s="20">
        <v>1015</v>
      </c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1"/>
    </row>
    <row r="201" spans="1:26" x14ac:dyDescent="0.2">
      <c r="A201" s="7" t="s">
        <v>484</v>
      </c>
      <c r="B201" s="92" t="s">
        <v>485</v>
      </c>
      <c r="C201" s="3" t="s">
        <v>486</v>
      </c>
      <c r="D201" s="20"/>
      <c r="E201" s="20"/>
      <c r="F201" s="20" t="s">
        <v>53</v>
      </c>
      <c r="G201" s="20">
        <v>1000</v>
      </c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1"/>
    </row>
    <row r="202" spans="1:26" x14ac:dyDescent="0.2">
      <c r="A202" s="7" t="s">
        <v>487</v>
      </c>
      <c r="B202" s="92" t="s">
        <v>488</v>
      </c>
      <c r="C202" s="3" t="s">
        <v>448</v>
      </c>
      <c r="D202" s="20"/>
      <c r="E202" s="20"/>
      <c r="F202" s="20"/>
      <c r="G202" s="20"/>
      <c r="H202" s="20"/>
      <c r="I202" s="20"/>
      <c r="J202" s="20"/>
      <c r="K202" s="20"/>
      <c r="L202" s="20" t="s">
        <v>80</v>
      </c>
      <c r="M202" s="20"/>
      <c r="N202" s="20"/>
      <c r="O202" s="20" t="s">
        <v>53</v>
      </c>
      <c r="P202" s="20">
        <v>35</v>
      </c>
      <c r="Q202" s="20"/>
      <c r="R202" s="20"/>
      <c r="S202" s="20"/>
      <c r="T202" s="20"/>
      <c r="U202" s="20"/>
      <c r="V202" s="20"/>
      <c r="W202" s="20"/>
      <c r="X202" s="20"/>
      <c r="Y202" s="20"/>
      <c r="Z202" s="21"/>
    </row>
    <row r="203" spans="1:26" x14ac:dyDescent="0.2">
      <c r="A203" s="7" t="s">
        <v>490</v>
      </c>
      <c r="B203" s="92" t="s">
        <v>357</v>
      </c>
      <c r="C203" s="3" t="s">
        <v>71</v>
      </c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 t="s">
        <v>53</v>
      </c>
      <c r="P203" s="20">
        <v>183</v>
      </c>
      <c r="Q203" s="20"/>
      <c r="R203" s="20"/>
      <c r="S203" s="20"/>
      <c r="T203" s="20"/>
      <c r="U203" s="20"/>
      <c r="V203" s="20"/>
      <c r="W203" s="20"/>
      <c r="X203" s="20"/>
      <c r="Y203" s="20"/>
      <c r="Z203" s="21"/>
    </row>
    <row r="204" spans="1:26" x14ac:dyDescent="0.2">
      <c r="A204" s="7" t="s">
        <v>491</v>
      </c>
      <c r="B204" s="92" t="s">
        <v>492</v>
      </c>
      <c r="C204" s="3" t="s">
        <v>79</v>
      </c>
      <c r="D204" s="20"/>
      <c r="E204" s="20"/>
      <c r="F204" s="20" t="s">
        <v>53</v>
      </c>
      <c r="G204" s="20">
        <v>1000</v>
      </c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1"/>
    </row>
    <row r="205" spans="1:26" x14ac:dyDescent="0.2">
      <c r="A205" s="7" t="s">
        <v>493</v>
      </c>
      <c r="B205" s="92" t="s">
        <v>411</v>
      </c>
      <c r="C205" s="3" t="s">
        <v>71</v>
      </c>
      <c r="D205" s="20"/>
      <c r="E205" s="20"/>
      <c r="F205" s="20" t="s">
        <v>53</v>
      </c>
      <c r="G205" s="20">
        <v>600</v>
      </c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1"/>
    </row>
    <row r="206" spans="1:26" x14ac:dyDescent="0.2">
      <c r="A206" s="7" t="s">
        <v>494</v>
      </c>
      <c r="B206" s="92" t="s">
        <v>495</v>
      </c>
      <c r="C206" s="3" t="s">
        <v>76</v>
      </c>
      <c r="D206" s="20"/>
      <c r="E206" s="20"/>
      <c r="F206" s="20" t="s">
        <v>53</v>
      </c>
      <c r="G206" s="20">
        <v>2600</v>
      </c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1"/>
    </row>
    <row r="207" spans="1:26" x14ac:dyDescent="0.2">
      <c r="A207" s="7" t="s">
        <v>496</v>
      </c>
      <c r="B207" s="92" t="s">
        <v>497</v>
      </c>
      <c r="C207" s="3" t="s">
        <v>71</v>
      </c>
      <c r="D207" s="20"/>
      <c r="E207" s="20"/>
      <c r="F207" s="20" t="s">
        <v>53</v>
      </c>
      <c r="G207" s="20">
        <v>1100</v>
      </c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1"/>
    </row>
    <row r="208" spans="1:26" x14ac:dyDescent="0.2">
      <c r="A208" s="7" t="s">
        <v>498</v>
      </c>
      <c r="B208" s="92" t="s">
        <v>499</v>
      </c>
      <c r="C208" s="3" t="s">
        <v>71</v>
      </c>
      <c r="D208" s="20"/>
      <c r="E208" s="20"/>
      <c r="F208" s="20" t="s">
        <v>53</v>
      </c>
      <c r="G208" s="20">
        <v>1900</v>
      </c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1"/>
    </row>
    <row r="209" spans="1:26" x14ac:dyDescent="0.2">
      <c r="A209" s="7" t="s">
        <v>500</v>
      </c>
      <c r="B209" s="92" t="s">
        <v>501</v>
      </c>
      <c r="C209" s="3" t="s">
        <v>71</v>
      </c>
      <c r="D209" s="20"/>
      <c r="E209" s="20"/>
      <c r="F209" s="20" t="s">
        <v>53</v>
      </c>
      <c r="G209" s="20">
        <v>1200</v>
      </c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 t="s">
        <v>53</v>
      </c>
      <c r="T209" s="20">
        <v>127</v>
      </c>
      <c r="U209" s="22">
        <v>1.8</v>
      </c>
      <c r="V209" s="22"/>
      <c r="W209" s="20"/>
      <c r="X209" s="20"/>
      <c r="Y209" s="20"/>
      <c r="Z209" s="21"/>
    </row>
    <row r="210" spans="1:26" x14ac:dyDescent="0.2">
      <c r="A210" s="7" t="s">
        <v>502</v>
      </c>
      <c r="B210" s="92" t="s">
        <v>503</v>
      </c>
      <c r="C210" s="3" t="s">
        <v>71</v>
      </c>
      <c r="D210" s="20"/>
      <c r="E210" s="20"/>
      <c r="F210" s="20" t="s">
        <v>53</v>
      </c>
      <c r="G210" s="20">
        <v>730</v>
      </c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1"/>
    </row>
    <row r="211" spans="1:26" x14ac:dyDescent="0.2">
      <c r="A211" s="7" t="s">
        <v>504</v>
      </c>
      <c r="B211" s="92" t="s">
        <v>505</v>
      </c>
      <c r="C211" s="3" t="s">
        <v>71</v>
      </c>
      <c r="D211" s="20"/>
      <c r="E211" s="20"/>
      <c r="F211" s="20" t="s">
        <v>53</v>
      </c>
      <c r="G211" s="20">
        <v>396</v>
      </c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1"/>
    </row>
    <row r="212" spans="1:26" x14ac:dyDescent="0.2">
      <c r="A212" s="7" t="s">
        <v>506</v>
      </c>
      <c r="B212" s="96" t="s">
        <v>507</v>
      </c>
      <c r="C212" s="3" t="s">
        <v>71</v>
      </c>
      <c r="D212" s="20" t="s">
        <v>53</v>
      </c>
      <c r="E212" s="20">
        <v>300</v>
      </c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1"/>
    </row>
    <row r="213" spans="1:26" x14ac:dyDescent="0.2">
      <c r="A213" s="7" t="s">
        <v>540</v>
      </c>
      <c r="B213" s="96" t="s">
        <v>541</v>
      </c>
      <c r="C213" s="3" t="s">
        <v>542</v>
      </c>
      <c r="D213" s="20"/>
      <c r="E213" s="20"/>
      <c r="F213" s="22" t="s">
        <v>53</v>
      </c>
      <c r="G213" s="20">
        <v>43</v>
      </c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1"/>
    </row>
    <row r="214" spans="1:26" x14ac:dyDescent="0.2">
      <c r="A214" s="7" t="s">
        <v>508</v>
      </c>
      <c r="B214" s="97" t="s">
        <v>509</v>
      </c>
      <c r="C214" s="11" t="s">
        <v>83</v>
      </c>
      <c r="D214" s="20"/>
      <c r="E214" s="20"/>
      <c r="F214" s="22" t="s">
        <v>53</v>
      </c>
      <c r="G214" s="22">
        <v>50</v>
      </c>
      <c r="H214" s="22"/>
      <c r="I214" s="22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1"/>
    </row>
    <row r="215" spans="1:26" x14ac:dyDescent="0.2">
      <c r="A215" s="7" t="s">
        <v>543</v>
      </c>
      <c r="B215" s="97" t="s">
        <v>544</v>
      </c>
      <c r="C215" s="11" t="s">
        <v>220</v>
      </c>
      <c r="D215" s="20"/>
      <c r="E215" s="20"/>
      <c r="F215" s="22" t="s">
        <v>53</v>
      </c>
      <c r="G215" s="22">
        <v>80</v>
      </c>
      <c r="H215" s="22"/>
      <c r="I215" s="22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1"/>
    </row>
    <row r="216" spans="1:26" x14ac:dyDescent="0.2">
      <c r="A216" s="7" t="s">
        <v>510</v>
      </c>
      <c r="B216" s="97" t="s">
        <v>511</v>
      </c>
      <c r="C216" s="3" t="s">
        <v>343</v>
      </c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 t="s">
        <v>53</v>
      </c>
      <c r="Z216" s="21">
        <v>10</v>
      </c>
    </row>
    <row r="217" spans="1:26" x14ac:dyDescent="0.2">
      <c r="A217" s="12" t="s">
        <v>163</v>
      </c>
      <c r="B217" s="98" t="s">
        <v>545</v>
      </c>
      <c r="C217" s="13" t="s">
        <v>165</v>
      </c>
      <c r="D217" s="20"/>
      <c r="E217" s="20"/>
      <c r="F217" s="20" t="s">
        <v>53</v>
      </c>
      <c r="G217" s="20">
        <v>25</v>
      </c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1"/>
    </row>
    <row r="218" spans="1:26" x14ac:dyDescent="0.2">
      <c r="A218" s="14" t="s">
        <v>540</v>
      </c>
      <c r="B218" s="98" t="s">
        <v>541</v>
      </c>
      <c r="C218" s="15" t="s">
        <v>542</v>
      </c>
      <c r="D218" s="20"/>
      <c r="E218" s="20"/>
      <c r="F218" s="20" t="s">
        <v>53</v>
      </c>
      <c r="G218" s="20">
        <v>60</v>
      </c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1"/>
    </row>
    <row r="219" spans="1:26" x14ac:dyDescent="0.2">
      <c r="A219" s="14" t="s">
        <v>546</v>
      </c>
      <c r="B219" s="98" t="s">
        <v>547</v>
      </c>
      <c r="C219" s="16" t="s">
        <v>548</v>
      </c>
      <c r="D219" s="20"/>
      <c r="E219" s="20"/>
      <c r="F219" s="20" t="s">
        <v>53</v>
      </c>
      <c r="G219" s="20">
        <v>300</v>
      </c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1"/>
    </row>
    <row r="220" spans="1:26" x14ac:dyDescent="0.2">
      <c r="A220" s="14" t="s">
        <v>549</v>
      </c>
      <c r="B220" s="98" t="s">
        <v>547</v>
      </c>
      <c r="C220" s="16" t="s">
        <v>548</v>
      </c>
      <c r="D220" s="20"/>
      <c r="E220" s="20"/>
      <c r="F220" s="20" t="s">
        <v>53</v>
      </c>
      <c r="G220" s="20">
        <v>300</v>
      </c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1"/>
    </row>
    <row r="221" spans="1:26" x14ac:dyDescent="0.2">
      <c r="A221" s="14" t="s">
        <v>550</v>
      </c>
      <c r="B221" s="98" t="s">
        <v>551</v>
      </c>
      <c r="C221" s="16" t="s">
        <v>552</v>
      </c>
      <c r="D221" s="20"/>
      <c r="E221" s="20"/>
      <c r="F221" s="20" t="s">
        <v>53</v>
      </c>
      <c r="G221" s="20">
        <v>100</v>
      </c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1"/>
    </row>
    <row r="222" spans="1:26" x14ac:dyDescent="0.2">
      <c r="A222" s="14" t="s">
        <v>553</v>
      </c>
      <c r="B222" s="98" t="s">
        <v>554</v>
      </c>
      <c r="C222" s="37" t="s">
        <v>555</v>
      </c>
      <c r="D222" s="20"/>
      <c r="E222" s="20"/>
      <c r="F222" s="20" t="s">
        <v>53</v>
      </c>
      <c r="G222" s="20">
        <v>40</v>
      </c>
      <c r="H222" s="20"/>
      <c r="I222" s="20"/>
      <c r="J222" s="20" t="s">
        <v>53</v>
      </c>
      <c r="K222" s="20">
        <v>20</v>
      </c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1"/>
    </row>
    <row r="223" spans="1:26" x14ac:dyDescent="0.2">
      <c r="A223" s="14" t="s">
        <v>556</v>
      </c>
      <c r="B223" s="98" t="s">
        <v>557</v>
      </c>
      <c r="C223" s="37" t="s">
        <v>350</v>
      </c>
      <c r="D223" s="20"/>
      <c r="E223" s="20"/>
      <c r="F223" s="20" t="s">
        <v>53</v>
      </c>
      <c r="G223" s="20">
        <v>150</v>
      </c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1"/>
    </row>
    <row r="224" spans="1:26" x14ac:dyDescent="0.2">
      <c r="A224" s="14">
        <v>426</v>
      </c>
      <c r="B224" s="98" t="s">
        <v>558</v>
      </c>
      <c r="C224" s="16" t="s">
        <v>79</v>
      </c>
      <c r="D224" s="20"/>
      <c r="E224" s="20"/>
      <c r="F224" s="20" t="s">
        <v>53</v>
      </c>
      <c r="G224" s="20">
        <v>50</v>
      </c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1"/>
    </row>
    <row r="225" spans="1:26" x14ac:dyDescent="0.2">
      <c r="A225" s="38" t="s">
        <v>559</v>
      </c>
      <c r="B225" s="98" t="s">
        <v>608</v>
      </c>
      <c r="C225" s="16" t="s">
        <v>79</v>
      </c>
      <c r="D225" s="20"/>
      <c r="E225" s="20"/>
      <c r="F225" s="20" t="s">
        <v>53</v>
      </c>
      <c r="G225" s="20">
        <v>100</v>
      </c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1"/>
    </row>
    <row r="226" spans="1:26" x14ac:dyDescent="0.2">
      <c r="A226" s="38" t="s">
        <v>560</v>
      </c>
      <c r="B226" s="98" t="s">
        <v>561</v>
      </c>
      <c r="C226" s="16" t="s">
        <v>79</v>
      </c>
      <c r="D226" s="20"/>
      <c r="E226" s="20"/>
      <c r="F226" s="20" t="s">
        <v>53</v>
      </c>
      <c r="G226" s="20">
        <v>100</v>
      </c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1"/>
    </row>
    <row r="227" spans="1:26" x14ac:dyDescent="0.2">
      <c r="A227" s="38" t="s">
        <v>562</v>
      </c>
      <c r="B227" s="98" t="s">
        <v>563</v>
      </c>
      <c r="C227" s="16" t="s">
        <v>564</v>
      </c>
      <c r="D227" s="20"/>
      <c r="E227" s="20"/>
      <c r="F227" s="20" t="s">
        <v>53</v>
      </c>
      <c r="G227" s="20">
        <v>5</v>
      </c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1"/>
    </row>
    <row r="228" spans="1:26" x14ac:dyDescent="0.2">
      <c r="A228" s="7" t="s">
        <v>565</v>
      </c>
      <c r="B228" s="97" t="s">
        <v>607</v>
      </c>
      <c r="C228" s="3" t="s">
        <v>111</v>
      </c>
      <c r="D228" s="20"/>
      <c r="E228" s="20"/>
      <c r="F228" s="20" t="s">
        <v>53</v>
      </c>
      <c r="G228" s="20">
        <v>25</v>
      </c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1"/>
    </row>
    <row r="229" spans="1:26" x14ac:dyDescent="0.2">
      <c r="A229" s="7" t="s">
        <v>606</v>
      </c>
      <c r="B229" s="97" t="s">
        <v>566</v>
      </c>
      <c r="C229" s="11" t="s">
        <v>92</v>
      </c>
      <c r="D229" s="22"/>
      <c r="E229" s="22"/>
      <c r="F229" s="22" t="s">
        <v>53</v>
      </c>
      <c r="G229" s="22">
        <v>20</v>
      </c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4"/>
    </row>
    <row r="230" spans="1:26" x14ac:dyDescent="0.2">
      <c r="A230" s="7" t="s">
        <v>606</v>
      </c>
      <c r="B230" s="97" t="s">
        <v>567</v>
      </c>
      <c r="C230" s="11" t="s">
        <v>92</v>
      </c>
      <c r="D230" s="22"/>
      <c r="E230" s="22"/>
      <c r="F230" s="22" t="s">
        <v>53</v>
      </c>
      <c r="G230" s="22">
        <v>20</v>
      </c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4"/>
    </row>
    <row r="231" spans="1:26" x14ac:dyDescent="0.2">
      <c r="A231" s="7" t="s">
        <v>403</v>
      </c>
      <c r="B231" s="97" t="s">
        <v>568</v>
      </c>
      <c r="C231" s="39" t="s">
        <v>555</v>
      </c>
      <c r="D231" s="22"/>
      <c r="E231" s="22"/>
      <c r="F231" s="22" t="s">
        <v>53</v>
      </c>
      <c r="G231" s="22">
        <v>800</v>
      </c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4"/>
    </row>
    <row r="232" spans="1:26" x14ac:dyDescent="0.2">
      <c r="A232" s="7" t="s">
        <v>569</v>
      </c>
      <c r="B232" s="97" t="s">
        <v>570</v>
      </c>
      <c r="C232" s="11" t="s">
        <v>350</v>
      </c>
      <c r="D232" s="22"/>
      <c r="E232" s="22"/>
      <c r="F232" s="22" t="s">
        <v>53</v>
      </c>
      <c r="G232" s="22">
        <v>50</v>
      </c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4"/>
    </row>
    <row r="233" spans="1:26" x14ac:dyDescent="0.2">
      <c r="A233" s="7" t="s">
        <v>571</v>
      </c>
      <c r="B233" s="97" t="s">
        <v>572</v>
      </c>
      <c r="C233" s="3" t="s">
        <v>71</v>
      </c>
      <c r="D233" s="20"/>
      <c r="E233" s="20"/>
      <c r="F233" s="20" t="s">
        <v>53</v>
      </c>
      <c r="G233" s="20"/>
      <c r="H233" s="20"/>
      <c r="I233" s="20"/>
      <c r="J233" s="20" t="s">
        <v>53</v>
      </c>
      <c r="K233" s="20">
        <v>66</v>
      </c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1"/>
    </row>
    <row r="234" spans="1:26" x14ac:dyDescent="0.2">
      <c r="A234" s="2" t="s">
        <v>69</v>
      </c>
      <c r="B234" s="96" t="s">
        <v>70</v>
      </c>
      <c r="C234" s="3" t="s">
        <v>71</v>
      </c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>
        <v>240</v>
      </c>
      <c r="W234" s="20"/>
      <c r="X234" s="20"/>
      <c r="Y234" s="20"/>
      <c r="Z234" s="21"/>
    </row>
    <row r="235" spans="1:26" x14ac:dyDescent="0.2">
      <c r="A235" s="6" t="s">
        <v>428</v>
      </c>
      <c r="B235" s="96" t="s">
        <v>377</v>
      </c>
      <c r="C235" s="4" t="s">
        <v>76</v>
      </c>
      <c r="D235" s="20"/>
      <c r="E235" s="20"/>
      <c r="F235" s="20" t="s">
        <v>53</v>
      </c>
      <c r="G235" s="20">
        <v>434</v>
      </c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 t="s">
        <v>53</v>
      </c>
      <c r="T235" s="20">
        <v>136</v>
      </c>
      <c r="U235" s="20">
        <v>0.9</v>
      </c>
      <c r="V235" s="20">
        <v>122</v>
      </c>
      <c r="W235" s="20"/>
      <c r="X235" s="20"/>
      <c r="Y235" s="20"/>
      <c r="Z235" s="21"/>
    </row>
    <row r="236" spans="1:26" x14ac:dyDescent="0.2">
      <c r="A236" s="6" t="s">
        <v>429</v>
      </c>
      <c r="B236" s="96" t="s">
        <v>365</v>
      </c>
      <c r="C236" s="4" t="s">
        <v>76</v>
      </c>
      <c r="D236" s="20"/>
      <c r="E236" s="20"/>
      <c r="F236" s="20" t="s">
        <v>53</v>
      </c>
      <c r="G236" s="20">
        <v>1230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 t="s">
        <v>53</v>
      </c>
      <c r="T236" s="20">
        <v>91</v>
      </c>
      <c r="U236" s="20">
        <v>1.8</v>
      </c>
      <c r="V236" s="20">
        <v>164</v>
      </c>
      <c r="W236" s="20"/>
      <c r="X236" s="20"/>
      <c r="Y236" s="20"/>
      <c r="Z236" s="21"/>
    </row>
    <row r="237" spans="1:26" x14ac:dyDescent="0.2">
      <c r="A237" s="6" t="s">
        <v>432</v>
      </c>
      <c r="B237" s="96" t="s">
        <v>433</v>
      </c>
      <c r="C237" s="4" t="s">
        <v>350</v>
      </c>
      <c r="D237" s="20"/>
      <c r="E237" s="20"/>
      <c r="F237" s="20" t="s">
        <v>53</v>
      </c>
      <c r="G237" s="20">
        <v>1062</v>
      </c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1"/>
    </row>
    <row r="238" spans="1:26" x14ac:dyDescent="0.2">
      <c r="A238" s="7" t="s">
        <v>470</v>
      </c>
      <c r="B238" s="96" t="s">
        <v>471</v>
      </c>
      <c r="C238" s="3" t="s">
        <v>350</v>
      </c>
      <c r="D238" s="20"/>
      <c r="E238" s="20"/>
      <c r="F238" s="20" t="s">
        <v>53</v>
      </c>
      <c r="G238" s="20">
        <v>27</v>
      </c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1"/>
    </row>
    <row r="239" spans="1:26" x14ac:dyDescent="0.2">
      <c r="A239" s="7" t="s">
        <v>585</v>
      </c>
      <c r="B239" s="96" t="s">
        <v>512</v>
      </c>
      <c r="C239" s="3" t="s">
        <v>71</v>
      </c>
      <c r="D239" s="20"/>
      <c r="E239" s="20"/>
      <c r="F239" s="20" t="s">
        <v>53</v>
      </c>
      <c r="G239" s="20">
        <f>295+88+315+76</f>
        <v>774</v>
      </c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1"/>
    </row>
    <row r="240" spans="1:26" x14ac:dyDescent="0.2">
      <c r="A240" s="7" t="s">
        <v>397</v>
      </c>
      <c r="B240" s="96" t="s">
        <v>513</v>
      </c>
      <c r="C240" s="3" t="s">
        <v>353</v>
      </c>
      <c r="D240" s="20"/>
      <c r="E240" s="20"/>
      <c r="F240" s="20" t="s">
        <v>53</v>
      </c>
      <c r="G240" s="20">
        <f>78+260</f>
        <v>338</v>
      </c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 t="s">
        <v>53</v>
      </c>
      <c r="T240" s="20">
        <f>90+5</f>
        <v>95</v>
      </c>
      <c r="U240" s="20"/>
      <c r="V240" s="20"/>
      <c r="W240" s="20"/>
      <c r="X240" s="20"/>
      <c r="Y240" s="20"/>
      <c r="Z240" s="21"/>
    </row>
    <row r="241" spans="1:26" x14ac:dyDescent="0.2">
      <c r="A241" s="102" t="s">
        <v>586</v>
      </c>
      <c r="B241" s="96" t="s">
        <v>514</v>
      </c>
      <c r="C241" s="3" t="s">
        <v>350</v>
      </c>
      <c r="D241" s="20"/>
      <c r="E241" s="20"/>
      <c r="F241" s="20" t="s">
        <v>53</v>
      </c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 t="s">
        <v>53</v>
      </c>
      <c r="T241" s="20">
        <v>11</v>
      </c>
      <c r="U241" s="20"/>
      <c r="V241" s="20"/>
      <c r="W241" s="20"/>
      <c r="X241" s="20"/>
      <c r="Y241" s="20"/>
      <c r="Z241" s="21"/>
    </row>
    <row r="242" spans="1:26" x14ac:dyDescent="0.2">
      <c r="A242" s="7" t="s">
        <v>587</v>
      </c>
      <c r="B242" s="96" t="s">
        <v>515</v>
      </c>
      <c r="C242" s="3" t="s">
        <v>71</v>
      </c>
      <c r="D242" s="20"/>
      <c r="E242" s="20"/>
      <c r="F242" s="25" t="s">
        <v>53</v>
      </c>
      <c r="G242" s="20">
        <v>461</v>
      </c>
      <c r="H242" s="20"/>
      <c r="I242" s="20"/>
      <c r="J242" s="20"/>
      <c r="K242" s="20"/>
      <c r="L242" s="20" t="s">
        <v>53</v>
      </c>
      <c r="M242" s="20"/>
      <c r="N242" s="20">
        <v>57</v>
      </c>
      <c r="O242" s="20" t="s">
        <v>53</v>
      </c>
      <c r="P242" s="20"/>
      <c r="Q242" s="20"/>
      <c r="R242" s="20"/>
      <c r="S242" s="20" t="s">
        <v>53</v>
      </c>
      <c r="T242" s="20">
        <v>6</v>
      </c>
      <c r="U242" s="20"/>
      <c r="V242" s="20"/>
      <c r="W242" s="20" t="s">
        <v>53</v>
      </c>
      <c r="X242" s="20">
        <f>290+360</f>
        <v>650</v>
      </c>
      <c r="Y242" s="20"/>
      <c r="Z242" s="21"/>
    </row>
    <row r="243" spans="1:26" x14ac:dyDescent="0.2">
      <c r="A243" s="104" t="s">
        <v>588</v>
      </c>
      <c r="B243" s="96" t="s">
        <v>516</v>
      </c>
      <c r="C243" s="3" t="s">
        <v>220</v>
      </c>
      <c r="D243" s="20"/>
      <c r="E243" s="20"/>
      <c r="F243" s="20" t="s">
        <v>53</v>
      </c>
      <c r="G243" s="20">
        <v>2000</v>
      </c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 t="s">
        <v>53</v>
      </c>
      <c r="T243" s="20">
        <f>5+217</f>
        <v>222</v>
      </c>
      <c r="U243" s="20">
        <v>1.5</v>
      </c>
      <c r="V243" s="20"/>
      <c r="W243" s="20" t="s">
        <v>53</v>
      </c>
      <c r="X243" s="20">
        <f>73</f>
        <v>73</v>
      </c>
      <c r="Y243" s="20"/>
      <c r="Z243" s="21"/>
    </row>
    <row r="244" spans="1:26" x14ac:dyDescent="0.2">
      <c r="A244" s="104" t="s">
        <v>589</v>
      </c>
      <c r="B244" s="96" t="s">
        <v>517</v>
      </c>
      <c r="C244" s="3" t="s">
        <v>79</v>
      </c>
      <c r="D244" s="20"/>
      <c r="E244" s="20"/>
      <c r="F244" s="20" t="s">
        <v>53</v>
      </c>
      <c r="G244" s="20">
        <f>1820+3000</f>
        <v>4820</v>
      </c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 t="s">
        <v>53</v>
      </c>
      <c r="T244" s="20">
        <f>416+6.5</f>
        <v>422.5</v>
      </c>
      <c r="U244" s="20"/>
      <c r="V244" s="20"/>
      <c r="W244" s="20" t="s">
        <v>53</v>
      </c>
      <c r="X244" s="20">
        <v>1357</v>
      </c>
      <c r="Y244" s="20" t="s">
        <v>53</v>
      </c>
      <c r="Z244" s="21">
        <v>312</v>
      </c>
    </row>
    <row r="245" spans="1:26" x14ac:dyDescent="0.2">
      <c r="A245" s="7" t="s">
        <v>590</v>
      </c>
      <c r="B245" s="96" t="s">
        <v>518</v>
      </c>
      <c r="C245" s="3" t="s">
        <v>71</v>
      </c>
      <c r="D245" s="20"/>
      <c r="E245" s="20"/>
      <c r="F245" s="20" t="s">
        <v>53</v>
      </c>
      <c r="G245" s="20">
        <f>340+1075</f>
        <v>1415</v>
      </c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 t="s">
        <v>53</v>
      </c>
      <c r="T245" s="20">
        <f>145+6</f>
        <v>151</v>
      </c>
      <c r="U245" s="20"/>
      <c r="V245" s="20"/>
      <c r="W245" s="20"/>
      <c r="X245" s="20"/>
      <c r="Y245" s="20"/>
      <c r="Z245" s="21"/>
    </row>
    <row r="246" spans="1:26" x14ac:dyDescent="0.2">
      <c r="A246" s="7" t="s">
        <v>591</v>
      </c>
      <c r="B246" s="96" t="s">
        <v>519</v>
      </c>
      <c r="C246" s="3" t="s">
        <v>71</v>
      </c>
      <c r="D246" s="20"/>
      <c r="E246" s="20"/>
      <c r="F246" s="20" t="s">
        <v>53</v>
      </c>
      <c r="G246" s="20">
        <f>180+194</f>
        <v>374</v>
      </c>
      <c r="H246" s="20"/>
      <c r="I246" s="20"/>
      <c r="J246" s="20" t="s">
        <v>53</v>
      </c>
      <c r="K246" s="20">
        <v>65</v>
      </c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1"/>
    </row>
    <row r="247" spans="1:26" x14ac:dyDescent="0.2">
      <c r="A247" s="7" t="s">
        <v>592</v>
      </c>
      <c r="B247" s="96" t="s">
        <v>520</v>
      </c>
      <c r="C247" s="3" t="s">
        <v>71</v>
      </c>
      <c r="D247" s="20"/>
      <c r="E247" s="20"/>
      <c r="F247" s="20" t="s">
        <v>53</v>
      </c>
      <c r="G247" s="20">
        <v>1574</v>
      </c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 t="s">
        <v>53</v>
      </c>
      <c r="T247" s="20">
        <v>285</v>
      </c>
      <c r="U247" s="20">
        <v>1.8</v>
      </c>
      <c r="V247" s="20"/>
      <c r="W247" s="20"/>
      <c r="X247" s="20"/>
      <c r="Y247" s="20"/>
      <c r="Z247" s="21"/>
    </row>
    <row r="248" spans="1:26" x14ac:dyDescent="0.2">
      <c r="A248" s="7" t="s">
        <v>593</v>
      </c>
      <c r="B248" s="96" t="s">
        <v>521</v>
      </c>
      <c r="C248" s="3" t="s">
        <v>83</v>
      </c>
      <c r="D248" s="20"/>
      <c r="E248" s="20"/>
      <c r="F248" s="20" t="s">
        <v>53</v>
      </c>
      <c r="G248" s="20">
        <v>4266</v>
      </c>
      <c r="H248" s="20"/>
      <c r="I248" s="20"/>
      <c r="J248" s="20" t="s">
        <v>53</v>
      </c>
      <c r="K248" s="20">
        <v>42</v>
      </c>
      <c r="L248" s="20"/>
      <c r="M248" s="20"/>
      <c r="N248" s="20"/>
      <c r="O248" s="20"/>
      <c r="P248" s="20"/>
      <c r="Q248" s="20"/>
      <c r="R248" s="20"/>
      <c r="S248" s="20" t="s">
        <v>53</v>
      </c>
      <c r="T248" s="20">
        <v>425</v>
      </c>
      <c r="U248" s="20"/>
      <c r="V248" s="20"/>
      <c r="W248" s="20" t="s">
        <v>53</v>
      </c>
      <c r="X248" s="20">
        <v>1211</v>
      </c>
      <c r="Y248" s="20"/>
      <c r="Z248" s="21"/>
    </row>
    <row r="249" spans="1:26" x14ac:dyDescent="0.2">
      <c r="A249" s="104" t="s">
        <v>594</v>
      </c>
      <c r="B249" s="96" t="s">
        <v>522</v>
      </c>
      <c r="C249" s="3" t="s">
        <v>350</v>
      </c>
      <c r="D249" s="20" t="s">
        <v>53</v>
      </c>
      <c r="E249" s="20">
        <v>30</v>
      </c>
      <c r="F249" s="20" t="s">
        <v>53</v>
      </c>
      <c r="G249" s="20">
        <v>2469</v>
      </c>
      <c r="H249" s="20"/>
      <c r="I249" s="20"/>
      <c r="J249" s="20" t="s">
        <v>53</v>
      </c>
      <c r="K249" s="20">
        <v>32</v>
      </c>
      <c r="L249" s="20" t="s">
        <v>53</v>
      </c>
      <c r="M249" s="20"/>
      <c r="N249" s="20">
        <v>46</v>
      </c>
      <c r="O249" s="20" t="s">
        <v>53</v>
      </c>
      <c r="P249" s="20"/>
      <c r="Q249" s="20"/>
      <c r="R249" s="20"/>
      <c r="S249" s="20" t="s">
        <v>53</v>
      </c>
      <c r="T249" s="20">
        <v>300</v>
      </c>
      <c r="U249" s="20"/>
      <c r="V249" s="20"/>
      <c r="W249" s="20" t="s">
        <v>53</v>
      </c>
      <c r="X249" s="20">
        <v>1430</v>
      </c>
      <c r="Y249" s="20"/>
      <c r="Z249" s="21"/>
    </row>
    <row r="250" spans="1:26" x14ac:dyDescent="0.2">
      <c r="A250" s="102" t="s">
        <v>595</v>
      </c>
      <c r="B250" s="96" t="s">
        <v>523</v>
      </c>
      <c r="C250" s="3" t="s">
        <v>350</v>
      </c>
      <c r="D250" s="20"/>
      <c r="E250" s="20"/>
      <c r="F250" s="20"/>
      <c r="G250" s="20"/>
      <c r="H250" s="20" t="s">
        <v>53</v>
      </c>
      <c r="I250" s="20">
        <v>1033</v>
      </c>
      <c r="J250" s="20"/>
      <c r="K250" s="20"/>
      <c r="L250" s="20" t="s">
        <v>53</v>
      </c>
      <c r="M250" s="20"/>
      <c r="N250" s="20">
        <v>200</v>
      </c>
      <c r="O250" s="20" t="s">
        <v>53</v>
      </c>
      <c r="P250" s="20"/>
      <c r="Q250" s="20"/>
      <c r="R250" s="20"/>
      <c r="S250" s="20" t="s">
        <v>53</v>
      </c>
      <c r="T250" s="20">
        <v>135</v>
      </c>
      <c r="U250" s="20"/>
      <c r="V250" s="20"/>
      <c r="W250" s="20"/>
      <c r="X250" s="20"/>
      <c r="Y250" s="20"/>
      <c r="Z250" s="21"/>
    </row>
    <row r="251" spans="1:26" x14ac:dyDescent="0.2">
      <c r="A251" s="7" t="s">
        <v>596</v>
      </c>
      <c r="B251" s="96" t="s">
        <v>524</v>
      </c>
      <c r="C251" s="3" t="s">
        <v>353</v>
      </c>
      <c r="D251" s="20"/>
      <c r="E251" s="20"/>
      <c r="F251" s="20" t="s">
        <v>53</v>
      </c>
      <c r="G251" s="20">
        <f>45+264</f>
        <v>309</v>
      </c>
      <c r="H251" s="20"/>
      <c r="I251" s="20"/>
      <c r="J251" s="20" t="s">
        <v>53</v>
      </c>
      <c r="K251" s="20">
        <v>21</v>
      </c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1"/>
    </row>
    <row r="252" spans="1:26" x14ac:dyDescent="0.2">
      <c r="A252" s="7" t="s">
        <v>401</v>
      </c>
      <c r="B252" s="96" t="s">
        <v>525</v>
      </c>
      <c r="C252" s="3" t="s">
        <v>350</v>
      </c>
      <c r="D252" s="20" t="s">
        <v>53</v>
      </c>
      <c r="E252" s="20">
        <v>8</v>
      </c>
      <c r="F252" s="20" t="s">
        <v>53</v>
      </c>
      <c r="G252" s="20">
        <v>505</v>
      </c>
      <c r="H252" s="20"/>
      <c r="I252" s="20"/>
      <c r="J252" s="20"/>
      <c r="K252" s="20"/>
      <c r="L252" s="20" t="s">
        <v>53</v>
      </c>
      <c r="M252" s="20"/>
      <c r="N252" s="20">
        <v>15</v>
      </c>
      <c r="O252" s="20"/>
      <c r="P252" s="20"/>
      <c r="Q252" s="20"/>
      <c r="R252" s="20"/>
      <c r="S252" s="20" t="s">
        <v>53</v>
      </c>
      <c r="T252" s="20">
        <v>74</v>
      </c>
      <c r="U252" s="20"/>
      <c r="V252" s="20"/>
      <c r="W252" s="20" t="s">
        <v>53</v>
      </c>
      <c r="X252" s="20">
        <v>32</v>
      </c>
      <c r="Y252" s="20"/>
      <c r="Z252" s="21"/>
    </row>
    <row r="253" spans="1:26" x14ac:dyDescent="0.2">
      <c r="A253" s="102" t="s">
        <v>480</v>
      </c>
      <c r="B253" s="96" t="s">
        <v>489</v>
      </c>
      <c r="C253" s="3" t="s">
        <v>353</v>
      </c>
      <c r="D253" s="20"/>
      <c r="E253" s="20"/>
      <c r="F253" s="20"/>
      <c r="G253" s="20"/>
      <c r="H253" s="20" t="s">
        <v>53</v>
      </c>
      <c r="I253" s="20">
        <v>922</v>
      </c>
      <c r="J253" s="20"/>
      <c r="K253" s="20"/>
      <c r="L253" s="20"/>
      <c r="M253" s="20"/>
      <c r="N253" s="20"/>
      <c r="O253" s="20"/>
      <c r="P253" s="20"/>
      <c r="Q253" s="20"/>
      <c r="R253" s="20"/>
      <c r="S253" s="20" t="s">
        <v>53</v>
      </c>
      <c r="T253" s="20">
        <f>222+4</f>
        <v>226</v>
      </c>
      <c r="U253" s="20"/>
      <c r="V253" s="20"/>
      <c r="W253" s="20"/>
      <c r="X253" s="20"/>
      <c r="Y253" s="20"/>
      <c r="Z253" s="21"/>
    </row>
    <row r="254" spans="1:26" x14ac:dyDescent="0.2">
      <c r="A254" s="7" t="s">
        <v>597</v>
      </c>
      <c r="B254" s="96" t="s">
        <v>574</v>
      </c>
      <c r="C254" s="3" t="s">
        <v>83</v>
      </c>
      <c r="D254" s="20" t="s">
        <v>53</v>
      </c>
      <c r="E254" s="20">
        <v>144</v>
      </c>
      <c r="F254" s="20" t="s">
        <v>53</v>
      </c>
      <c r="G254" s="20">
        <v>3600</v>
      </c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 t="s">
        <v>53</v>
      </c>
      <c r="T254" s="20">
        <v>225</v>
      </c>
      <c r="U254" s="20"/>
      <c r="V254" s="20"/>
      <c r="W254" s="20" t="s">
        <v>53</v>
      </c>
      <c r="X254" s="20">
        <v>315</v>
      </c>
      <c r="Y254" s="20"/>
      <c r="Z254" s="21"/>
    </row>
    <row r="255" spans="1:26" x14ac:dyDescent="0.2">
      <c r="A255" s="7" t="s">
        <v>333</v>
      </c>
      <c r="B255" s="96" t="s">
        <v>526</v>
      </c>
      <c r="C255" s="3" t="s">
        <v>83</v>
      </c>
      <c r="D255" s="20" t="s">
        <v>53</v>
      </c>
      <c r="E255" s="20">
        <v>126</v>
      </c>
      <c r="F255" s="20" t="s">
        <v>53</v>
      </c>
      <c r="G255" s="20">
        <v>220</v>
      </c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 t="s">
        <v>53</v>
      </c>
      <c r="T255" s="20">
        <v>106</v>
      </c>
      <c r="U255" s="20"/>
      <c r="V255" s="20"/>
      <c r="W255" s="20"/>
      <c r="X255" s="20"/>
      <c r="Y255" s="20"/>
      <c r="Z255" s="21"/>
    </row>
    <row r="256" spans="1:26" x14ac:dyDescent="0.2">
      <c r="A256" s="7" t="s">
        <v>598</v>
      </c>
      <c r="B256" s="96" t="s">
        <v>527</v>
      </c>
      <c r="C256" s="3" t="s">
        <v>83</v>
      </c>
      <c r="D256" s="20" t="s">
        <v>53</v>
      </c>
      <c r="E256" s="20">
        <v>433</v>
      </c>
      <c r="F256" s="20" t="s">
        <v>53</v>
      </c>
      <c r="G256" s="20">
        <v>671</v>
      </c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 t="s">
        <v>53</v>
      </c>
      <c r="T256" s="20">
        <v>195</v>
      </c>
      <c r="U256" s="20"/>
      <c r="V256" s="20"/>
      <c r="W256" s="20" t="s">
        <v>53</v>
      </c>
      <c r="X256" s="20">
        <v>678</v>
      </c>
      <c r="Y256" s="20" t="s">
        <v>53</v>
      </c>
      <c r="Z256" s="21"/>
    </row>
    <row r="257" spans="1:26" x14ac:dyDescent="0.2">
      <c r="A257" s="7" t="s">
        <v>599</v>
      </c>
      <c r="B257" s="96" t="s">
        <v>528</v>
      </c>
      <c r="C257" s="3" t="s">
        <v>71</v>
      </c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 t="s">
        <v>53</v>
      </c>
      <c r="T257" s="20">
        <v>37</v>
      </c>
      <c r="U257" s="20"/>
      <c r="V257" s="20"/>
      <c r="W257" s="20" t="s">
        <v>53</v>
      </c>
      <c r="X257" s="20"/>
      <c r="Y257" s="20"/>
      <c r="Z257" s="21"/>
    </row>
    <row r="258" spans="1:26" x14ac:dyDescent="0.2">
      <c r="A258" s="102" t="s">
        <v>600</v>
      </c>
      <c r="B258" s="96" t="s">
        <v>613</v>
      </c>
      <c r="C258" s="3" t="s">
        <v>83</v>
      </c>
      <c r="D258" s="20" t="s">
        <v>53</v>
      </c>
      <c r="E258" s="20">
        <v>113</v>
      </c>
      <c r="F258" s="20" t="s">
        <v>53</v>
      </c>
      <c r="G258" s="20">
        <v>1827</v>
      </c>
      <c r="H258" s="20" t="s">
        <v>53</v>
      </c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 t="s">
        <v>53</v>
      </c>
      <c r="T258" s="20">
        <v>136</v>
      </c>
      <c r="U258" s="20"/>
      <c r="V258" s="20"/>
      <c r="W258" s="20" t="s">
        <v>53</v>
      </c>
      <c r="X258" s="20">
        <v>24</v>
      </c>
      <c r="Y258" s="20" t="s">
        <v>53</v>
      </c>
      <c r="Z258" s="21"/>
    </row>
    <row r="259" spans="1:26" x14ac:dyDescent="0.2">
      <c r="A259" s="7" t="s">
        <v>606</v>
      </c>
      <c r="B259" s="96" t="s">
        <v>529</v>
      </c>
      <c r="C259" s="3" t="s">
        <v>71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1"/>
    </row>
    <row r="260" spans="1:26" x14ac:dyDescent="0.2">
      <c r="A260" s="7" t="s">
        <v>601</v>
      </c>
      <c r="B260" s="96" t="s">
        <v>530</v>
      </c>
      <c r="C260" s="3" t="s">
        <v>136</v>
      </c>
      <c r="D260" s="20" t="s">
        <v>53</v>
      </c>
      <c r="E260" s="20">
        <v>70</v>
      </c>
      <c r="F260" s="20" t="s">
        <v>53</v>
      </c>
      <c r="G260" s="20">
        <v>448</v>
      </c>
      <c r="H260" s="20"/>
      <c r="I260" s="20"/>
      <c r="J260" s="20" t="s">
        <v>53</v>
      </c>
      <c r="K260" s="20">
        <v>100</v>
      </c>
      <c r="L260" s="20" t="s">
        <v>53</v>
      </c>
      <c r="M260" s="20"/>
      <c r="N260" s="20">
        <v>10</v>
      </c>
      <c r="O260" s="20" t="s">
        <v>53</v>
      </c>
      <c r="P260" s="20"/>
      <c r="Q260" s="20"/>
      <c r="R260" s="20"/>
      <c r="S260" s="20" t="s">
        <v>53</v>
      </c>
      <c r="T260" s="20">
        <v>120</v>
      </c>
      <c r="U260" s="20"/>
      <c r="V260" s="20"/>
      <c r="W260" s="20" t="s">
        <v>53</v>
      </c>
      <c r="X260" s="20">
        <v>85</v>
      </c>
      <c r="Y260" s="20"/>
      <c r="Z260" s="21"/>
    </row>
    <row r="261" spans="1:26" x14ac:dyDescent="0.2">
      <c r="A261" s="7" t="s">
        <v>602</v>
      </c>
      <c r="B261" s="96" t="s">
        <v>531</v>
      </c>
      <c r="C261" s="3" t="s">
        <v>92</v>
      </c>
      <c r="D261" s="20" t="s">
        <v>53</v>
      </c>
      <c r="E261" s="20">
        <v>450</v>
      </c>
      <c r="F261" s="20" t="s">
        <v>53</v>
      </c>
      <c r="G261" s="20">
        <v>7500</v>
      </c>
      <c r="H261" s="20"/>
      <c r="I261" s="20"/>
      <c r="J261" s="20" t="s">
        <v>53</v>
      </c>
      <c r="K261" s="20">
        <v>160</v>
      </c>
      <c r="L261" s="20"/>
      <c r="M261" s="20"/>
      <c r="N261" s="20"/>
      <c r="O261" s="20"/>
      <c r="P261" s="20"/>
      <c r="Q261" s="20"/>
      <c r="R261" s="20"/>
      <c r="S261" s="20" t="s">
        <v>53</v>
      </c>
      <c r="T261" s="20">
        <v>633</v>
      </c>
      <c r="U261" s="20"/>
      <c r="V261" s="20"/>
      <c r="W261" s="20" t="s">
        <v>53</v>
      </c>
      <c r="X261" s="20">
        <v>1735</v>
      </c>
      <c r="Y261" s="20"/>
      <c r="Z261" s="21"/>
    </row>
    <row r="262" spans="1:26" x14ac:dyDescent="0.2">
      <c r="A262" s="7" t="s">
        <v>603</v>
      </c>
      <c r="B262" s="96" t="s">
        <v>532</v>
      </c>
      <c r="C262" s="4" t="s">
        <v>79</v>
      </c>
      <c r="D262" s="20"/>
      <c r="E262" s="20"/>
      <c r="F262" s="20" t="s">
        <v>53</v>
      </c>
      <c r="G262" s="20">
        <v>970</v>
      </c>
      <c r="H262" s="20"/>
      <c r="I262" s="20"/>
      <c r="J262" s="20" t="s">
        <v>53</v>
      </c>
      <c r="K262" s="20">
        <v>53</v>
      </c>
      <c r="L262" s="20"/>
      <c r="M262" s="20"/>
      <c r="N262" s="20"/>
      <c r="O262" s="20"/>
      <c r="P262" s="20"/>
      <c r="Q262" s="20"/>
      <c r="R262" s="20"/>
      <c r="S262" s="20" t="s">
        <v>53</v>
      </c>
      <c r="T262" s="20">
        <v>185</v>
      </c>
      <c r="U262" s="20"/>
      <c r="V262" s="20"/>
      <c r="W262" s="20" t="s">
        <v>53</v>
      </c>
      <c r="X262" s="20">
        <v>752</v>
      </c>
      <c r="Y262" s="20" t="s">
        <v>53</v>
      </c>
      <c r="Z262" s="21">
        <v>150</v>
      </c>
    </row>
    <row r="263" spans="1:26" x14ac:dyDescent="0.2">
      <c r="A263" s="7" t="s">
        <v>455</v>
      </c>
      <c r="B263" s="96" t="s">
        <v>533</v>
      </c>
      <c r="C263" s="3" t="s">
        <v>343</v>
      </c>
      <c r="D263" s="20"/>
      <c r="E263" s="20"/>
      <c r="F263" s="20" t="s">
        <v>53</v>
      </c>
      <c r="G263" s="20">
        <v>2330</v>
      </c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 t="s">
        <v>53</v>
      </c>
      <c r="T263" s="20">
        <v>194</v>
      </c>
      <c r="U263" s="20"/>
      <c r="V263" s="20"/>
      <c r="W263" s="20"/>
      <c r="X263" s="20"/>
      <c r="Y263" s="20"/>
      <c r="Z263" s="21"/>
    </row>
    <row r="264" spans="1:26" x14ac:dyDescent="0.2">
      <c r="A264" s="104" t="s">
        <v>604</v>
      </c>
      <c r="B264" s="97" t="s">
        <v>534</v>
      </c>
      <c r="C264" s="11" t="s">
        <v>71</v>
      </c>
      <c r="D264" s="22"/>
      <c r="E264" s="22"/>
      <c r="F264" s="22" t="s">
        <v>53</v>
      </c>
      <c r="G264" s="22">
        <v>8658</v>
      </c>
      <c r="H264" s="22"/>
      <c r="I264" s="22"/>
      <c r="J264" s="20" t="s">
        <v>53</v>
      </c>
      <c r="K264" s="20">
        <v>260</v>
      </c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 t="s">
        <v>53</v>
      </c>
      <c r="X264" s="20">
        <v>3633</v>
      </c>
      <c r="Y264" s="20"/>
      <c r="Z264" s="21"/>
    </row>
    <row r="265" spans="1:26" x14ac:dyDescent="0.2">
      <c r="A265" s="101"/>
      <c r="B265" s="97" t="s">
        <v>609</v>
      </c>
      <c r="C265" s="11" t="s">
        <v>83</v>
      </c>
      <c r="D265" s="10"/>
      <c r="E265" s="10"/>
      <c r="F265" s="10"/>
      <c r="G265" s="10"/>
      <c r="H265" s="10" t="s">
        <v>610</v>
      </c>
      <c r="I265" s="10">
        <v>1876</v>
      </c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30"/>
    </row>
    <row r="266" spans="1:26" x14ac:dyDescent="0.2">
      <c r="A266" s="101"/>
      <c r="B266" s="97" t="s">
        <v>611</v>
      </c>
      <c r="C266" s="11" t="s">
        <v>350</v>
      </c>
      <c r="D266" s="10"/>
      <c r="E266" s="10"/>
      <c r="F266" s="10"/>
      <c r="G266" s="10"/>
      <c r="H266" s="10" t="s">
        <v>53</v>
      </c>
      <c r="I266" s="10">
        <v>643</v>
      </c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30"/>
    </row>
    <row r="267" spans="1:26" x14ac:dyDescent="0.2">
      <c r="A267" s="101"/>
      <c r="B267" s="97" t="s">
        <v>612</v>
      </c>
      <c r="C267" s="11" t="s">
        <v>350</v>
      </c>
      <c r="D267" s="10"/>
      <c r="E267" s="10"/>
      <c r="F267" s="10"/>
      <c r="G267" s="10"/>
      <c r="H267" s="10" t="s">
        <v>53</v>
      </c>
      <c r="I267" s="10">
        <v>1495</v>
      </c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30"/>
    </row>
    <row r="268" spans="1:26" ht="13.5" thickBot="1" x14ac:dyDescent="0.25">
      <c r="A268" s="105" t="s">
        <v>605</v>
      </c>
      <c r="B268" s="99" t="s">
        <v>535</v>
      </c>
      <c r="C268" s="8" t="s">
        <v>220</v>
      </c>
      <c r="D268" s="27"/>
      <c r="E268" s="27"/>
      <c r="F268" s="27" t="s">
        <v>53</v>
      </c>
      <c r="G268" s="27">
        <v>2267</v>
      </c>
      <c r="H268" s="27"/>
      <c r="I268" s="27"/>
      <c r="J268" s="27"/>
      <c r="K268" s="27"/>
      <c r="L268" s="27" t="s">
        <v>53</v>
      </c>
      <c r="M268" s="27">
        <v>73</v>
      </c>
      <c r="N268" s="27"/>
      <c r="O268" s="27" t="s">
        <v>53</v>
      </c>
      <c r="P268" s="27"/>
      <c r="Q268" s="27"/>
      <c r="R268" s="27"/>
      <c r="S268" s="27" t="s">
        <v>53</v>
      </c>
      <c r="T268" s="27">
        <v>200</v>
      </c>
      <c r="U268" s="27"/>
      <c r="V268" s="27"/>
      <c r="W268" s="27" t="s">
        <v>53</v>
      </c>
      <c r="X268" s="27">
        <v>300</v>
      </c>
      <c r="Y268" s="27" t="s">
        <v>53</v>
      </c>
      <c r="Z268" s="28">
        <v>160</v>
      </c>
    </row>
    <row r="269" spans="1:26" x14ac:dyDescent="0.2">
      <c r="B269" s="100"/>
      <c r="C269" s="17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x14ac:dyDescent="0.2">
      <c r="B270" s="100"/>
      <c r="C270" s="17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x14ac:dyDescent="0.2">
      <c r="B271" s="100"/>
      <c r="C271" s="17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x14ac:dyDescent="0.2">
      <c r="B272" s="100"/>
      <c r="C272" s="17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2:26" x14ac:dyDescent="0.2">
      <c r="B273" s="17"/>
      <c r="C273" s="17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2:26" x14ac:dyDescent="0.2">
      <c r="B274" s="46" t="s">
        <v>52</v>
      </c>
    </row>
    <row r="275" spans="2:26" x14ac:dyDescent="0.2">
      <c r="B275" s="19"/>
    </row>
  </sheetData>
  <mergeCells count="1">
    <mergeCell ref="B1:C1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ID xmlns="http://schemas.microsoft.com/sharepoint/v3">5336313</DocID>
    <LocalAttachment xmlns="http://schemas.microsoft.com/sharepoint/v3">false</LocalAttachment>
    <CaseID xmlns="http://schemas.microsoft.com/sharepoint/v3">184885</CaseID>
    <CaseRecordNumber xmlns="http://schemas.microsoft.com/sharepoint/v3">0</CaseRecordNumber>
    <RegistrationDat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3c37f3dd-6873-4ad3-89e3-75c45e6f0221</CCMSystemID>
    <CCMConversation xmlns="http://schemas.microsoft.com/sharepoint/v3">Pleje af grønne områder vand og varme01D179FF76B5CD208746072E4D78A3694670B7B724B8</CCMConversation>
    <CCMTemplateID xmlns="http://schemas.microsoft.com/sharepoint/v3">0</CCMTemplateID>
    <Endelig xmlns="38BEA38B-02F9-45FB-8292-CDB71DFEEDF5">false</Endelig>
    <AllIncomingPostListElementId xmlns="38BEA38B-02F9-45FB-8292-CDB71DFEEDF5" xsi:nil="true"/>
    <PostID xmlns="38BEA38B-02F9-45FB-8292-CDB71DFEEDF5" xsi:nil="true"/>
    <Dokumenttype xmlns="38BEA38B-02F9-45FB-8292-CDB71DFEEDF5" xsi:nil="true"/>
    <Modtagere xmlns="38BEA38B-02F9-45FB-8292-CDB71DFEEDF5"/>
    <Dokumentdato xmlns="38BEA38B-02F9-45FB-8292-CDB71DFEEDF5">2016-03-10T07:36:00+00:00</Dokumentdato>
    <Korrespondance xmlns="38BEA38B-02F9-45FB-8292-CDB71DFEEDF5" xsi:nil="true"/>
    <Classification xmlns="38BEA38B-02F9-45FB-8292-CDB71DFEEDF5">Offentlig</Classification>
    <IsIncomingPost xmlns="38BEA38B-02F9-45FB-8292-CDB71DFEEDF5">false</IsIncomingPost>
    <Signee xmlns="38BEA38B-02F9-45FB-8292-CDB71DFEEDF5">
      <UserInfo>
        <DisplayName/>
        <AccountId xsi:nil="true"/>
        <AccountType/>
      </UserInfo>
    </Signee>
    <Status xmlns="38BEA38B-02F9-45FB-8292-CDB71DFEEDF5">Endelig</Status>
    <Bemaerkning xmlns="38BEA38B-02F9-45FB-8292-CDB71DFEEDF5" xsi:nil="true"/>
    <VigtigtDokument xmlns="38BEA38B-02F9-45FB-8292-CDB71DFEEDF5">false</VigtigtDokument>
    <CCMTemplateVersion xmlns="http://schemas.microsoft.com/sharepoint/v3" xsi:nil="true"/>
    <CCMTemplateName xmlns="http://schemas.microsoft.com/sharepoint/v3" xsi:nil="true"/>
    <CCMVisualId xmlns="http://schemas.microsoft.com/sharepoint/v3">184885</CCMVisual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557F35FAC3B8B448B5BF5E6D7813E63F" ma:contentTypeVersion="1" ma:contentTypeDescription="GetOrganized dokument" ma:contentTypeScope="" ma:versionID="c76bf6fb35ab3b09d673dda2a9300c74">
  <xsd:schema xmlns:xsd="http://www.w3.org/2001/XMLSchema" xmlns:xs="http://www.w3.org/2001/XMLSchema" xmlns:p="http://schemas.microsoft.com/office/2006/metadata/properties" xmlns:ns1="http://schemas.microsoft.com/sharepoint/v3" xmlns:ns2="38BEA38B-02F9-45FB-8292-CDB71DFEEDF5" xmlns:ns3="98ac45ce-4e45-4be5-8803-3a642809690d" targetNamespace="http://schemas.microsoft.com/office/2006/metadata/properties" ma:root="true" ma:fieldsID="25d8073ef4137fc5c3b39d2acc683dee" ns1:_="" ns2:_="" ns3:_="">
    <xsd:import namespace="http://schemas.microsoft.com/sharepoint/v3"/>
    <xsd:import namespace="38BEA38B-02F9-45FB-8292-CDB71DFEEDF5"/>
    <xsd:import namespace="98ac45ce-4e45-4be5-8803-3a642809690d"/>
    <xsd:element name="properties">
      <xsd:complexType>
        <xsd:sequence>
          <xsd:element name="documentManagement">
            <xsd:complexType>
              <xsd:all>
                <xsd:element ref="ns2:Status"/>
                <xsd:element ref="ns2:Dokumenttype" minOccurs="0"/>
                <xsd:element ref="ns2:Signee" minOccurs="0"/>
                <xsd:element ref="ns2:Classification" minOccurs="0"/>
                <xsd:element ref="ns2:Bemaerkning" minOccurs="0"/>
                <xsd:element ref="ns2:Modtagere" minOccurs="0"/>
                <xsd:element ref="ns2:VigtigtDokument" minOccurs="0"/>
                <xsd:element ref="ns2:Dokumentdato" minOccurs="0"/>
                <xsd:element ref="ns2:Endelig" minOccurs="0"/>
                <xsd:element ref="ns2:Korrespondance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2:IsIncomingPost" minOccurs="0"/>
                <xsd:element ref="ns2:AllIncomingPostListElementId" minOccurs="0"/>
                <xsd:element ref="ns2:PostID" minOccurs="0"/>
                <xsd:element ref="ns1:CCMTemplateID" minOccurs="0"/>
                <xsd:element ref="ns1:CCMVisualId" minOccurs="0"/>
                <xsd:element ref="ns1:CCMConversation" minOccurs="0"/>
                <xsd:element ref="ns1:CCMOriginalDoc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18" nillable="true" ma:displayName="Sags ID" ma:default="Tildeler" ma:internalName="CaseID" ma:readOnly="true">
      <xsd:simpleType>
        <xsd:restriction base="dms:Text"/>
      </xsd:simpleType>
    </xsd:element>
    <xsd:element name="DocID" ma:index="19" nillable="true" ma:displayName="Dok ID" ma:default="Tildeler" ma:internalName="DocID" ma:readOnly="true">
      <xsd:simpleType>
        <xsd:restriction base="dms:Text"/>
      </xsd:simpleType>
    </xsd:element>
    <xsd:element name="Finalized" ma:index="20" nillable="true" ma:displayName="Endeligt" ma:default="False" ma:internalName="Finalized" ma:readOnly="true">
      <xsd:simpleType>
        <xsd:restriction base="dms:Boolean"/>
      </xsd:simpleType>
    </xsd:element>
    <xsd:element name="Related" ma:index="21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2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3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4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5" nillable="true" ma:displayName="Skabelon navn" ma:internalName="CCMTemplateName" ma:readOnly="true">
      <xsd:simpleType>
        <xsd:restriction base="dms:Text"/>
      </xsd:simpleType>
    </xsd:element>
    <xsd:element name="CCMTemplateVersion" ma:index="26" nillable="true" ma:displayName="Skabelon version" ma:internalName="CCMTemplateVersion" ma:readOnly="true">
      <xsd:simpleType>
        <xsd:restriction base="dms:Text"/>
      </xsd:simpleType>
    </xsd:element>
    <xsd:element name="CCMSystemID" ma:index="27" nillable="true" ma:displayName="CCMSystemID" ma:hidden="true" ma:internalName="CCMSystemID" ma:readOnly="true">
      <xsd:simpleType>
        <xsd:restriction base="dms:Text"/>
      </xsd:simpleType>
    </xsd:element>
    <xsd:element name="WasEncrypted" ma:index="28" nillable="true" ma:displayName="Krypteret" ma:default="False" ma:internalName="WasEncrypted" ma:readOnly="true">
      <xsd:simpleType>
        <xsd:restriction base="dms:Boolean"/>
      </xsd:simpleType>
    </xsd:element>
    <xsd:element name="WasSigned" ma:index="29" nillable="true" ma:displayName="Signeret" ma:default="False" ma:internalName="WasSigned" ma:readOnly="true">
      <xsd:simpleType>
        <xsd:restriction base="dms:Boolean"/>
      </xsd:simpleType>
    </xsd:element>
    <xsd:element name="MailHasAttachments" ma:index="30" nillable="true" ma:displayName="E-mail har vedhæftede filer" ma:default="False" ma:internalName="MailHasAttachments" ma:readOnly="true">
      <xsd:simpleType>
        <xsd:restriction base="dms:Boolean"/>
      </xsd:simpleType>
    </xsd:element>
    <xsd:element name="CCMTemplateID" ma:index="3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VisualId" ma:index="35" nillable="true" ma:displayName="Sags ID" ma:default="Tildeler" ma:internalName="CCMVisualId" ma:readOnly="true">
      <xsd:simpleType>
        <xsd:restriction base="dms:Text"/>
      </xsd:simpleType>
    </xsd:element>
    <xsd:element name="CCMConversation" ma:index="36" nillable="true" ma:displayName="Samtale" ma:internalName="CCMConversation" ma:readOnly="true">
      <xsd:simpleType>
        <xsd:restriction base="dms:Text"/>
      </xsd:simpleType>
    </xsd:element>
    <xsd:element name="CCMOriginalDocID" ma:index="38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EA38B-02F9-45FB-8292-CDB71DFEEDF5" elementFormDefault="qualified">
    <xsd:import namespace="http://schemas.microsoft.com/office/2006/documentManagement/types"/>
    <xsd:import namespace="http://schemas.microsoft.com/office/infopath/2007/PartnerControls"/>
    <xsd:element name="Status" ma:index="2" ma:displayName="Status" ma:default="Endelig" ma:format="Dropdown" ma:internalName="Status">
      <xsd:simpleType>
        <xsd:restriction base="dms:Choice">
          <xsd:enumeration value="Udkast"/>
          <xsd:enumeration value="Endelig"/>
        </xsd:restriction>
      </xsd:simpleType>
    </xsd:element>
    <xsd:element name="Dokumenttype" ma:index="3" nillable="true" ma:displayName="Dokumenttype" ma:format="Dropdown" ma:internalName="Dokumenttype">
      <xsd:simpleType>
        <xsd:restriction base="dms:Choice">
          <xsd:enumeration value="Bilag"/>
          <xsd:enumeration value="Brev"/>
          <xsd:enumeration value="Brev part"/>
          <xsd:enumeration value="Dokument"/>
          <xsd:enumeration value="Fax"/>
          <xsd:enumeration value="Kontrakt"/>
          <xsd:enumeration value="Notat"/>
          <xsd:enumeration value="Post"/>
          <xsd:enumeration value="Proces"/>
        </xsd:restriction>
      </xsd:simpleType>
    </xsd:element>
    <xsd:element name="Signee" ma:index="4" nillable="true" ma:displayName="Signee" ma:list="UserInfo" ma:SearchPeopleOnly="false" ma:SharePointGroup="0" ma:internalName="Signe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lassification" ma:index="5" nillable="true" ma:displayName="Klassifikation" ma:default="Offentlig" ma:format="Dropdow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Bemaerkning" ma:index="6" nillable="true" ma:displayName="Bemærkning" ma:internalName="Bemaerkning">
      <xsd:simpleType>
        <xsd:restriction base="dms:Note">
          <xsd:maxLength value="255"/>
        </xsd:restriction>
      </xsd:simpleType>
    </xsd:element>
    <xsd:element name="Modtagere" ma:index="7" nillable="true" ma:displayName="Modtager(e)" ma:list="{B1F95708-3D47-4BE0-BFAD-0C101FE4B621}" ma:internalName="Modtager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igtigtDokument" ma:index="8" nillable="true" ma:displayName="Vigtigt dokument" ma:default="0" ma:internalName="VigtigtDokument">
      <xsd:simpleType>
        <xsd:restriction base="dms:Boolean"/>
      </xsd:simpleType>
    </xsd:element>
    <xsd:element name="Dokumentdato" ma:index="9" nillable="true" ma:displayName="Dokumentdato" ma:default="[today]" ma:format="DateTime" ma:internalName="Dokumentdato">
      <xsd:simpleType>
        <xsd:restriction base="dms:DateTime"/>
      </xsd:simpleType>
    </xsd:element>
    <xsd:element name="Endelig" ma:index="10" nillable="true" ma:displayName="Endelig" ma:default="0" ma:internalName="Endelig">
      <xsd:simpleType>
        <xsd:restriction base="dms:Boolean"/>
      </xsd:simpleType>
    </xsd:element>
    <xsd:element name="Korrespondance" ma:index="11" nillable="true" ma:displayName="Korrespondance" ma:format="Dropdown" ma:internalName="Korrespondance">
      <xsd:simpleType>
        <xsd:restriction base="dms:Choice">
          <xsd:enumeration value="Indgående"/>
          <xsd:enumeration value="Udgående"/>
        </xsd:restriction>
      </xsd:simpleType>
    </xsd:element>
    <xsd:element name="IsIncomingPost" ma:index="31" nillable="true" ma:displayName="IsIncomingPost" ma:default="0" ma:hidden="true" ma:internalName="IsIncomingPost">
      <xsd:simpleType>
        <xsd:restriction base="dms:Boolean"/>
      </xsd:simpleType>
    </xsd:element>
    <xsd:element name="AllIncomingPostListElementId" ma:index="32" nillable="true" ma:displayName="AllIncomingPostListElementId" ma:hidden="true" ma:internalName="AllIncomingPostListElementId">
      <xsd:simpleType>
        <xsd:restriction base="dms:Text"/>
      </xsd:simpleType>
    </xsd:element>
    <xsd:element name="PostID" ma:index="33" nillable="true" ma:displayName="PostID" ma:internalName="Post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c45ce-4e45-4be5-8803-3a642809690d" elementFormDefault="qualified">
    <xsd:import namespace="http://schemas.microsoft.com/office/2006/documentManagement/types"/>
    <xsd:import namespace="http://schemas.microsoft.com/office/infopath/2007/PartnerControls"/>
    <xsd:element name="SharedWithUsers" ma:index="40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9FD2644-08F7-4089-B8E2-304597725D1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  <ds:schemaRef ds:uri="98ac45ce-4e45-4be5-8803-3a642809690d"/>
    <ds:schemaRef ds:uri="http://purl.org/dc/elements/1.1/"/>
    <ds:schemaRef ds:uri="http://schemas.microsoft.com/office/infopath/2007/PartnerControls"/>
    <ds:schemaRef ds:uri="38BEA38B-02F9-45FB-8292-CDB71DFEEDF5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310BEC-CB7F-4335-B12F-78FB7251A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BEA38B-02F9-45FB-8292-CDB71DFEEDF5"/>
    <ds:schemaRef ds:uri="98ac45ce-4e45-4be5-8803-3a64280969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E11FE-51F0-449F-8434-2C885487F23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2284B14-38C4-4A1E-93FE-448412044D3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Bilag A arealoversigt, vand</vt:lpstr>
      <vt:lpstr>Bilag B arealoversigt, varme</vt:lpstr>
      <vt:lpstr>Bilag C arealoversigt, spilde</vt:lpstr>
      <vt:lpstr>'Bilag A arealoversigt, vand'!Udskriftsområde</vt:lpstr>
      <vt:lpstr>'Bilag B arealoversigt, varme'!Udskriftsområde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Bilag A, bilag B og bilag C (arealoversigt) - januar 2020</dc:title>
  <dc:creator>Vej og Park, anlægskontoret</dc:creator>
  <cp:lastModifiedBy>Rikke Munk Rye Andersen</cp:lastModifiedBy>
  <cp:lastPrinted>2020-01-29T11:59:36Z</cp:lastPrinted>
  <dcterms:created xsi:type="dcterms:W3CDTF">1997-06-19T09:36:56Z</dcterms:created>
  <dcterms:modified xsi:type="dcterms:W3CDTF">2020-02-07T07:00:48Z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0x010100AC085CFC53BC46CEA2EADE194AD9D48200557F35FAC3B8B448B5BF5E6D7813E63F</vt:lpwstr>
  </property>
  <property fmtid="{D5CDD505-2E9C-101B-9397-08002B2CF9AE}" pid="3" name="CCMSystem">
    <vt:lpwstr> </vt:lpwstr>
  </property>
  <property fmtid="{D5CDD505-2E9C-101B-9397-08002B2CF9AE}" pid="4" name="CCMOneDriveID">
    <vt:lpwstr/>
  </property>
  <property fmtid="{D5CDD505-2E9C-101B-9397-08002B2CF9AE}" pid="5" name="xd_ProgID">
    <vt:lpwstr/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TemplateUrl">
    <vt:lpwstr/>
  </property>
  <property fmtid="{D5CDD505-2E9C-101B-9397-08002B2CF9AE}" pid="9" name="CCMIsSharedOnOneDrive">
    <vt:bool>false</vt:bool>
  </property>
</Properties>
</file>