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https://go.gentofte.dk/cases/EMN144/EMN-2023-00130/Dokumenter/01. Udkast til udbud/"/>
    </mc:Choice>
  </mc:AlternateContent>
  <xr:revisionPtr revIDLastSave="0" documentId="13_ncr:1_{03A0069B-2836-4085-98EA-7CADB3AF0780}" xr6:coauthVersionLast="47" xr6:coauthVersionMax="47" xr10:uidLastSave="{00000000-0000-0000-0000-000000000000}"/>
  <bookViews>
    <workbookView xWindow="28680" yWindow="-90" windowWidth="29040" windowHeight="15990" activeTab="2" xr2:uid="{00000000-000D-0000-FFFF-FFFF00000000}"/>
  </bookViews>
  <sheets>
    <sheet name="Ekstraopgaver" sheetId="12" r:id="rId1"/>
    <sheet name="Basisydelser" sheetId="17" r:id="rId2"/>
    <sheet name="Optioner" sheetId="18" r:id="rId3"/>
  </sheets>
  <definedNames>
    <definedName name="_xlnm.Print_Area" localSheetId="1">Basisydelser!$A$1:$E$66</definedName>
    <definedName name="_xlnm.Print_Area" localSheetId="0">Ekstraopgaver!$A$1:$E$52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1" i="18" l="1"/>
  <c r="E24" i="18"/>
  <c r="E22" i="18"/>
  <c r="E19" i="18"/>
  <c r="E17" i="18"/>
  <c r="E25" i="18" l="1"/>
  <c r="D59" i="17" s="1"/>
  <c r="C11" i="17" l="1"/>
  <c r="C11" i="12"/>
  <c r="E38" i="12"/>
  <c r="E36" i="12"/>
  <c r="C10" i="17" l="1"/>
  <c r="E53" i="17"/>
  <c r="D57" i="17" s="1"/>
  <c r="D53" i="17"/>
  <c r="D56" i="17" s="1"/>
  <c r="C10" i="12"/>
  <c r="E22" i="12"/>
  <c r="E24" i="12"/>
  <c r="E44" i="12"/>
  <c r="E42" i="12"/>
  <c r="E40" i="12"/>
  <c r="E34" i="12"/>
  <c r="E32" i="12"/>
  <c r="E30" i="12"/>
  <c r="E28" i="12"/>
  <c r="E26" i="12"/>
  <c r="E20" i="12"/>
  <c r="E18" i="12"/>
  <c r="D60" i="17" l="1"/>
  <c r="E45" i="12"/>
  <c r="D58" i="17" s="1"/>
</calcChain>
</file>

<file path=xl/sharedStrings.xml><?xml version="1.0" encoding="utf-8"?>
<sst xmlns="http://schemas.openxmlformats.org/spreadsheetml/2006/main" count="190" uniqueCount="141">
  <si>
    <t>Adresse</t>
  </si>
  <si>
    <r>
      <t xml:space="preserve">Leverandør </t>
    </r>
    <r>
      <rPr>
        <i/>
        <sz val="12"/>
        <color rgb="FF000000"/>
        <rFont val="Garamond"/>
        <family val="1"/>
      </rPr>
      <t>(angiv firmanavn nedenfor)</t>
    </r>
    <r>
      <rPr>
        <b/>
        <sz val="12"/>
        <color rgb="FF000000"/>
        <rFont val="Garamond"/>
        <family val="1"/>
      </rPr>
      <t>:</t>
    </r>
  </si>
  <si>
    <t>Alle vederlag angives i DKK ekskl. moms.</t>
  </si>
  <si>
    <t>Note:</t>
  </si>
  <si>
    <t>Ydelse</t>
  </si>
  <si>
    <t>Enhed</t>
  </si>
  <si>
    <t>Estimeret forbrug</t>
  </si>
  <si>
    <t>Summeret vederlag ekstraopgaver</t>
  </si>
  <si>
    <t>Summeret vederlag ekstraopgaver, tilkøbsydelser (vederlag der indgår i tildelingen)</t>
  </si>
  <si>
    <t>pr. time</t>
  </si>
  <si>
    <t>pr. m²</t>
  </si>
  <si>
    <r>
      <rPr>
        <b/>
        <sz val="11"/>
        <color theme="1"/>
        <rFont val="Garamond"/>
        <family val="1"/>
      </rPr>
      <t>BEMÆRK:</t>
    </r>
    <r>
      <rPr>
        <sz val="11"/>
        <color theme="1"/>
        <rFont val="Garamond"/>
        <family val="1"/>
      </rPr>
      <t xml:space="preserve"> ”Estimeret forbrug” er ikke udtryk for ordregivers forpligtende køb. Ordregiver vil alene foretage køb af ekstraopgaver i det omfang et konkret behov herfor opstår. ”Estimeret forbrug” kan ikke lægges til grund for regulering af aftalen mellem ordregiver og leverandør, men har alene berettigelse i forbindelse med evaluering af de indkomne tilbud.</t>
    </r>
  </si>
  <si>
    <t>Opgørelse af det vederlag der indgår i tildelingen:</t>
  </si>
  <si>
    <t>Antal felter, som tilbudsgiver har udfyldt</t>
  </si>
  <si>
    <t>Tilbudsgivers status for besvarelse:</t>
  </si>
  <si>
    <t>Antal felter, som tilbudsgiver mangler at udfylde</t>
  </si>
  <si>
    <t>Antal felter, som tilbudsgiver skal udfylde</t>
  </si>
  <si>
    <t>Samlet vederlag pr. år</t>
  </si>
  <si>
    <t>Angiv enhedspris for ekstraopgaver</t>
  </si>
  <si>
    <t>Ekstra rengøring/rengøringsrelaterede opgaver:</t>
  </si>
  <si>
    <t>Hoved- og håndværkerrengøring:</t>
  </si>
  <si>
    <t>Indvendig rengøring af køleskab ekskl. tømning:</t>
  </si>
  <si>
    <t>pr. stk./gang</t>
  </si>
  <si>
    <t>Indvendig rengøring af køleskab inkl. tømning:</t>
  </si>
  <si>
    <t>Indvendig rengøring af mikrobølgeovn:</t>
  </si>
  <si>
    <t>Indvendig rens og rengøring af ovn:</t>
  </si>
  <si>
    <t>Opvaskemaskine:</t>
  </si>
  <si>
    <t>Opskuring af polishbehandlede gulve - ekskl. rydning af lokale:</t>
  </si>
  <si>
    <t>Opskuring af polishbehandlede gulve - inkl. rydning af lokale:</t>
  </si>
  <si>
    <r>
      <t xml:space="preserve">Nærværende tilbudsskema </t>
    </r>
    <r>
      <rPr>
        <b/>
        <sz val="12"/>
        <color theme="1"/>
        <rFont val="Garamond"/>
        <family val="1"/>
      </rPr>
      <t xml:space="preserve">skal </t>
    </r>
    <r>
      <rPr>
        <sz val="12"/>
        <color theme="1"/>
        <rFont val="Garamond"/>
        <family val="1"/>
      </rPr>
      <t>af tilbudsgiver udfyldes med pris pr. enhed i DKK ekskl. moms for  ekstraopgaver samt vedhæftes tilbuddet. Således skal der i alle celler med markeringsfarven "akvamarin" angives en enhedspris bortset fra ved firmanavnet. Manglende udfyldelse af alle felter, hvor der er efterspurgt en enhedspris vil medføre at tilbuddet ikke er konditionsmæssigt.</t>
    </r>
  </si>
  <si>
    <t>Ekstra vinduespoleringsopgaver:</t>
  </si>
  <si>
    <t xml:space="preserve">     - Arbejdsdage/lørdage</t>
  </si>
  <si>
    <t>Antal felter, som mangler at blive udfyldt</t>
  </si>
  <si>
    <r>
      <t xml:space="preserve">BASISYDELSE </t>
    </r>
    <r>
      <rPr>
        <b/>
        <sz val="9"/>
        <rFont val="Garamond"/>
        <family val="1"/>
      </rPr>
      <t xml:space="preserve">VINDUESPOLERING     </t>
    </r>
    <r>
      <rPr>
        <b/>
        <sz val="10"/>
        <rFont val="Garamond"/>
        <family val="1"/>
      </rPr>
      <t xml:space="preserve">           Angiv samlet vederlag pr. år til vinduespolering i DKK ekskl. moms (2)</t>
    </r>
  </si>
  <si>
    <t>Særlig hygiejnerengøringr:</t>
  </si>
  <si>
    <t>Lokation</t>
  </si>
  <si>
    <t>BASISYDELSE RENGØRING                 Angiv samlet vederlag pr. år til rengøringsservice i DKK ekskl. moms (1)</t>
  </si>
  <si>
    <t>Overført summeret vederlag ekstraopgaver, tilkøbsydelser                                                                     (fra fanen "ekstraopgaver")</t>
  </si>
  <si>
    <t>Samlet summeret vederlag pr. år til rengøringsservice, basisydelser for lokationer på aftalen              (summeret for lokationerne i kolonne D)</t>
  </si>
  <si>
    <t>Samlet summeret vederlag pr. år til vinduespolering, basisydelser for lokationer på aftalen                (summeret for lokationerne i kolonne E)</t>
  </si>
  <si>
    <t>ID nr.</t>
  </si>
  <si>
    <t>Ekstraopgaver, tilbøbsydelser:</t>
  </si>
  <si>
    <t>(1) Ekstraopgaver – tilkøbsydelser er kravspecificeret i bilag 2.C: Kravspecifikation for ekstraopgaver.</t>
  </si>
  <si>
    <t>(1) Samlet vederlag pr. år, rengøringsservice inkl. serviceopgaver omfatter vederlag for rengøringsservice som kravspecificeret i bilag 2.</t>
  </si>
  <si>
    <t>(2) Samlet vederlag pr. år, vinduespolering omfatter vederlag for opgaver som kravspecificeret i bilag 2.</t>
  </si>
  <si>
    <t>Bilag 3.A.2: Leverandørens vederlag - Delaftale 2</t>
  </si>
  <si>
    <t>Bregnegårdsvej 21A</t>
  </si>
  <si>
    <t>Hellerupvej 22 - 26</t>
  </si>
  <si>
    <t>Rygårds Allé 57</t>
  </si>
  <si>
    <t>Baunegårdsvej 82</t>
  </si>
  <si>
    <t>Dalstrøget 150</t>
  </si>
  <si>
    <t>Vangedevej 197</t>
  </si>
  <si>
    <t>Tranegårdsvej 33</t>
  </si>
  <si>
    <t>Tranegårdsvej 77</t>
  </si>
  <si>
    <t>Dyssegårdsvej 24</t>
  </si>
  <si>
    <t>Frederikkevej 4A</t>
  </si>
  <si>
    <t>Strandparksvej 26</t>
  </si>
  <si>
    <t>Margrethevej 11A</t>
  </si>
  <si>
    <t>Niels Andersens Vej 67</t>
  </si>
  <si>
    <t>Dæmringsvej 2</t>
  </si>
  <si>
    <t>Hartmannsvej 22-24</t>
  </si>
  <si>
    <t>Onsgårdsvej 16A</t>
  </si>
  <si>
    <t>Hellerupvej 18</t>
  </si>
  <si>
    <t>Gersonsvej 5</t>
  </si>
  <si>
    <t>Gersonsvej 41</t>
  </si>
  <si>
    <t>C V E Knuths Vej 5</t>
  </si>
  <si>
    <t>Sofievej 26</t>
  </si>
  <si>
    <t>Bregnegårdsvej 28A og 28B</t>
  </si>
  <si>
    <t>Ved Renden 55-57</t>
  </si>
  <si>
    <t>Ahlmanns Alle 6</t>
  </si>
  <si>
    <t>C V E Knuths Vej 1</t>
  </si>
  <si>
    <t>Duntzfelts Alle 8</t>
  </si>
  <si>
    <t>Maglegård Skolevej 2</t>
  </si>
  <si>
    <t>Bregnegårdsvej 32A</t>
  </si>
  <si>
    <t>Lundeskovsvej 9</t>
  </si>
  <si>
    <t>Tranegårdsvej 1</t>
  </si>
  <si>
    <t>Lyngbyvej 270</t>
  </si>
  <si>
    <t>Rygårdsvænget 6</t>
  </si>
  <si>
    <t>Sankt Peders Vej 8</t>
  </si>
  <si>
    <t>Margrethevej 14</t>
  </si>
  <si>
    <t>Niels Andersens Vej 13A</t>
  </si>
  <si>
    <t>Vangedevej 168</t>
  </si>
  <si>
    <t>Bækkebo 4B</t>
  </si>
  <si>
    <t>Lundeskovsvej 2</t>
  </si>
  <si>
    <t>Artibus</t>
  </si>
  <si>
    <t>Byens Hus</t>
  </si>
  <si>
    <t>Børnehaven Globus</t>
  </si>
  <si>
    <t>Børnehaven Æblegården</t>
  </si>
  <si>
    <t>Børnehuset Dalgården</t>
  </si>
  <si>
    <t>Børnehuset Ellegården</t>
  </si>
  <si>
    <t>Børnehuset Højgården</t>
  </si>
  <si>
    <t>Dagplejen</t>
  </si>
  <si>
    <t>Gratis Psykologhjælp</t>
  </si>
  <si>
    <t>Dyssegård Bibliotek</t>
  </si>
  <si>
    <t>Eventyrhusene Hellerup, afdeling Syd</t>
  </si>
  <si>
    <t>Eventyrhusene Hellerup, afdeling Øst</t>
  </si>
  <si>
    <t>Eventyrhuset Hellerup, afdeling Vest</t>
  </si>
  <si>
    <t>Gentofte Hospitals vuggestue</t>
  </si>
  <si>
    <t>Grønnebakken</t>
  </si>
  <si>
    <t>Gentofte Gymnasium</t>
  </si>
  <si>
    <t>Offentligt toilet Hellerup Havn</t>
  </si>
  <si>
    <t xml:space="preserve">Hellerup Børnehus, afdeling Delfinen </t>
  </si>
  <si>
    <t>Hellerup Børnehus, afdeling Skattekisten</t>
  </si>
  <si>
    <t>Gersonshallen</t>
  </si>
  <si>
    <t>Hellerup Kirkegård</t>
  </si>
  <si>
    <t>Hellerup Vuggestue</t>
  </si>
  <si>
    <t>Helleruphøj</t>
  </si>
  <si>
    <t>Himmelskibet Børnehave</t>
  </si>
  <si>
    <t>Hovedbiblioteket</t>
  </si>
  <si>
    <t>Humlebien</t>
  </si>
  <si>
    <t>Kulturskole</t>
  </si>
  <si>
    <t xml:space="preserve">Maglegård tandklinik </t>
  </si>
  <si>
    <t>Maglegårdsskolen Campus</t>
  </si>
  <si>
    <t>Mariehønen</t>
  </si>
  <si>
    <t>Offentlige toiletter Tranegårdsvej 1</t>
  </si>
  <si>
    <t>Olympia</t>
  </si>
  <si>
    <t>Retsbygning</t>
  </si>
  <si>
    <t>Solsikken</t>
  </si>
  <si>
    <t>Ungekontakten</t>
  </si>
  <si>
    <t>Villa Berthe</t>
  </si>
  <si>
    <t>Villa Maj</t>
  </si>
  <si>
    <t>Vognfjederen</t>
  </si>
  <si>
    <t>Lundeskovshytterne</t>
  </si>
  <si>
    <t>Invendig rengøring af opvaskemaskine</t>
  </si>
  <si>
    <t>PUR behandling inkl. rydning af lokale</t>
  </si>
  <si>
    <t xml:space="preserve">     - Arbejdsdage/lørdage </t>
  </si>
  <si>
    <t xml:space="preserve">EKSTRAOPGAVER (1): </t>
  </si>
  <si>
    <r>
      <t xml:space="preserve">Nærværende tilbudsskema skal af tilbudsgiver udfyldes med samlet årligt vederlag i DKK ekskl. moms pr. lokation for henholdsvis rengøringsservice inkl. eventuelle serviceopgaver og vinduespolering samt vedhæftes tilbuddet. Således </t>
    </r>
    <r>
      <rPr>
        <b/>
        <sz val="12"/>
        <color theme="1"/>
        <rFont val="Garamond"/>
        <family val="1"/>
      </rPr>
      <t>skal</t>
    </r>
    <r>
      <rPr>
        <sz val="12"/>
        <color theme="1"/>
        <rFont val="Garamond"/>
        <family val="1"/>
      </rPr>
      <t xml:space="preserve"> der i alle celler med markeringsfarven "</t>
    </r>
    <r>
      <rPr>
        <sz val="12"/>
        <rFont val="Garamond"/>
        <family val="1"/>
      </rPr>
      <t>gul</t>
    </r>
    <r>
      <rPr>
        <sz val="12"/>
        <color theme="1"/>
        <rFont val="Garamond"/>
        <family val="1"/>
      </rPr>
      <t>" angives et årligt vederlag bortset fra ved firmanavnet. Manglende udfyldelse af alle felter, hvor der er efterspurgt et årligt vederlag vil medføre at tilbuddet ikke er konditionsmæssigt på aftalen. Såfremt tilbudsgiver fjerner eller på anden måde ændrer i kolonner, rækker, celler eller formler vil det medføre at tilbuddet ikke er konditionsmæssigt.</t>
    </r>
  </si>
  <si>
    <t>Vederlag pr. år i alt for delaftale 2 (vederlag der indgår i tildelingen)</t>
  </si>
  <si>
    <t>Rengøring af tørreskabe i daginstitutioner</t>
  </si>
  <si>
    <r>
      <t xml:space="preserve">Nærværende tilbudsskema skal af tilbudsgiver udfyldes med vederlag i DKK ekskl. moms pr. lokation for option på rengøring af halgulv på hhv. arbejdsdage/lørdage og søgnehelligdage samt vedhæftes tilbuddet. Således </t>
    </r>
    <r>
      <rPr>
        <b/>
        <sz val="12"/>
        <color theme="1"/>
        <rFont val="Garamond"/>
        <family val="1"/>
      </rPr>
      <t>skal</t>
    </r>
    <r>
      <rPr>
        <sz val="12"/>
        <color theme="1"/>
        <rFont val="Garamond"/>
        <family val="1"/>
      </rPr>
      <t xml:space="preserve"> der i alle celler med markeringsfarven "</t>
    </r>
    <r>
      <rPr>
        <sz val="12"/>
        <rFont val="Garamond"/>
        <family val="1"/>
      </rPr>
      <t>gul</t>
    </r>
    <r>
      <rPr>
        <sz val="12"/>
        <color theme="1"/>
        <rFont val="Garamond"/>
        <family val="1"/>
      </rPr>
      <t>" angives vederlag pr. stk./gang bortset fra ved firmanavnet. Manglende udfyldelse af alle felter, hvor der er efterspurgt et årligt vederlag vil medføre at tilbuddet ikke er konditionsmæssigt på aftalen. Såfremt tilbudsgiver fjerner eller på anden måde ændrer i kolonner, rækker, celler eller formler vil det medføre at tilbuddet ikke er konditionsmæssigt.</t>
    </r>
  </si>
  <si>
    <t>(1) Optioner er kravspecificeret i bilag 2.H: Kravspecifikation for optioner.</t>
  </si>
  <si>
    <t>Summeret vederlag optioner</t>
  </si>
  <si>
    <t>Option på rengøring af halgulv</t>
  </si>
  <si>
    <t xml:space="preserve"> - Arbejdesdage/lørdage</t>
  </si>
  <si>
    <t xml:space="preserve">  - Søgnehelligdage</t>
  </si>
  <si>
    <t>Summeret vederlag optioner (vederlag der indgår i tildelingen)</t>
  </si>
  <si>
    <t>Lokation: Gersonshallen (ID nr. 280, 1 hal)</t>
  </si>
  <si>
    <t>Lokation: Hallen i Byens Hus (ID nr. 50, 1 hal)</t>
  </si>
  <si>
    <t xml:space="preserve">Overført summeret vederlag optioner (fra fanen "optioner)                                       </t>
  </si>
  <si>
    <t>pr. gang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</si>
</sst>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 #,##0.00_ ;_ * \-#,##0.00_ ;_ * &quot;-&quot;??_ ;_ @_ "/>
    <numFmt numFmtId="165" formatCode="_ * #,##0_ ;_ * \-#,##0_ ;_ * &quot;-&quot;??_ ;_ @_ "/>
  </numFmts>
  <fonts count="27" x14ac:knownFonts="1">
    <font>
      <sz val="11"/>
      <color theme="1"/>
      <name val="Calibri"/>
      <family val="2"/>
      <scheme val="minor"/>
    </font>
    <font>
      <sz val="12"/>
      <color theme="1"/>
      <name val="Garamond"/>
      <family val="1"/>
    </font>
    <font>
      <b/>
      <sz val="11"/>
      <color theme="1"/>
      <name val="Garamond"/>
      <family val="1"/>
    </font>
    <font>
      <b/>
      <sz val="12"/>
      <color theme="1"/>
      <name val="Garamond"/>
      <family val="1"/>
    </font>
    <font>
      <sz val="11"/>
      <color theme="1"/>
      <name val="Garamond"/>
      <family val="1"/>
    </font>
    <font>
      <b/>
      <sz val="12"/>
      <color rgb="FF000000"/>
      <name val="Garamond"/>
      <family val="1"/>
    </font>
    <font>
      <i/>
      <sz val="12"/>
      <color rgb="FF000000"/>
      <name val="Garamond"/>
      <family val="1"/>
    </font>
    <font>
      <sz val="12"/>
      <color rgb="FF000000"/>
      <name val="Garamond"/>
      <family val="1"/>
    </font>
    <font>
      <b/>
      <sz val="14"/>
      <color theme="1"/>
      <name val="Garamond"/>
      <family val="1"/>
    </font>
    <font>
      <sz val="11"/>
      <color theme="1"/>
      <name val="Calibri"/>
      <family val="2"/>
      <scheme val="minor"/>
    </font>
    <font>
      <sz val="10"/>
      <color theme="1"/>
      <name val="Garamond"/>
      <family val="1"/>
    </font>
    <font>
      <b/>
      <sz val="10"/>
      <name val="Garamond"/>
      <family val="1"/>
    </font>
    <font>
      <sz val="10"/>
      <name val="Garamond"/>
      <family val="1"/>
    </font>
    <font>
      <sz val="12"/>
      <name val="Garamond"/>
      <family val="1"/>
    </font>
    <font>
      <b/>
      <sz val="13"/>
      <name val="Garamond"/>
      <family val="1"/>
    </font>
    <font>
      <sz val="12"/>
      <color theme="1"/>
      <name val="Calibri"/>
      <family val="2"/>
      <scheme val="minor"/>
    </font>
    <font>
      <b/>
      <sz val="12"/>
      <color rgb="FFFF0000"/>
      <name val="Garamond"/>
      <family val="1"/>
    </font>
    <font>
      <b/>
      <u/>
      <sz val="10"/>
      <name val="Garamond"/>
      <family val="1"/>
    </font>
    <font>
      <b/>
      <sz val="10"/>
      <color rgb="FFFF0000"/>
      <name val="Garamond"/>
      <family val="1"/>
    </font>
    <font>
      <b/>
      <sz val="10"/>
      <color theme="1"/>
      <name val="Garamond"/>
      <family val="1"/>
    </font>
    <font>
      <b/>
      <sz val="9"/>
      <name val="Garamond"/>
      <family val="1"/>
    </font>
    <font>
      <b/>
      <sz val="11"/>
      <color rgb="FFFF0000"/>
      <name val="Garamond"/>
      <family val="1"/>
    </font>
    <font>
      <sz val="11"/>
      <name val="Garamond"/>
      <family val="1"/>
    </font>
    <font>
      <sz val="11"/>
      <color rgb="FFFF0000"/>
      <name val="Calibri"/>
      <family val="2"/>
      <scheme val="minor"/>
    </font>
    <font>
      <sz val="9"/>
      <name val="Arial"/>
      <family val="2"/>
    </font>
    <font>
      <sz val="9"/>
      <color theme="1"/>
      <name val="Arial"/>
      <family val="2"/>
    </font>
    <font>
      <b/>
      <sz val="11"/>
      <color theme="1"/>
      <name val="Calibri"/>
      <family val="2"/>
      <scheme val="minor"/>
    </font>
  </fonts>
  <fills count="9">
    <fill>
      <patternFill patternType="none"/>
    </fill>
    <fill>
      <patternFill patternType="gray125"/>
    </fill>
    <fill>
      <patternFill patternType="solid">
        <fgColor theme="0"/>
        <bgColor indexed="64"/>
      </patternFill>
    </fill>
    <fill>
      <patternFill patternType="solid">
        <fgColor rgb="FF8DB4E2"/>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rgb="FFFFFF00"/>
        <bgColor indexed="64"/>
      </patternFill>
    </fill>
    <fill>
      <patternFill patternType="solid">
        <fgColor theme="0" tint="-0.14996795556505021"/>
        <bgColor indexed="64"/>
      </patternFill>
    </fill>
    <fill>
      <patternFill patternType="solid">
        <fgColor theme="3" tint="0.59999389629810485"/>
        <bgColor indexed="64"/>
      </patternFill>
    </fill>
  </fills>
  <borders count="3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style="thick">
        <color indexed="64"/>
      </right>
      <top style="thick">
        <color indexed="64"/>
      </top>
      <bottom style="thick">
        <color indexed="64"/>
      </bottom>
      <diagonal/>
    </border>
    <border>
      <left style="thin">
        <color auto="1"/>
      </left>
      <right style="thin">
        <color auto="1"/>
      </right>
      <top style="thin">
        <color auto="1"/>
      </top>
      <bottom style="medium">
        <color indexed="64"/>
      </bottom>
      <diagonal/>
    </border>
    <border>
      <left style="thin">
        <color auto="1"/>
      </left>
      <right style="thin">
        <color auto="1"/>
      </right>
      <top style="medium">
        <color indexed="64"/>
      </top>
      <bottom style="medium">
        <color indexed="64"/>
      </bottom>
      <diagonal/>
    </border>
    <border>
      <left/>
      <right/>
      <top/>
      <bottom style="thin">
        <color indexed="64"/>
      </bottom>
      <diagonal/>
    </border>
    <border>
      <left/>
      <right/>
      <top style="thin">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medium">
        <color indexed="64"/>
      </right>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thin">
        <color auto="1"/>
      </left>
      <right style="thin">
        <color auto="1"/>
      </right>
      <top/>
      <bottom style="thin">
        <color auto="1"/>
      </bottom>
      <diagonal/>
    </border>
  </borders>
  <cellStyleXfs count="2">
    <xf numFmtId="0" fontId="0" fillId="0" borderId="0"/>
    <xf numFmtId="164" fontId="9" fillId="0" borderId="0" applyFont="0" applyFill="0" applyBorder="0" applyAlignment="0" applyProtection="0"/>
  </cellStyleXfs>
  <cellXfs count="163">
    <xf numFmtId="0" fontId="0" fillId="0" borderId="0" xfId="0"/>
    <xf numFmtId="0" fontId="0" fillId="0" borderId="0" xfId="0" applyProtection="1"/>
    <xf numFmtId="0" fontId="8" fillId="2" borderId="0" xfId="0" applyFont="1" applyFill="1" applyProtection="1"/>
    <xf numFmtId="0" fontId="0" fillId="0" borderId="0" xfId="0" applyBorder="1" applyProtection="1"/>
    <xf numFmtId="0" fontId="5" fillId="0" borderId="0" xfId="0" applyFont="1" applyBorder="1" applyAlignment="1" applyProtection="1">
      <alignment vertical="center"/>
    </xf>
    <xf numFmtId="0" fontId="7" fillId="0" borderId="0" xfId="0" applyFont="1" applyFill="1" applyBorder="1" applyAlignment="1" applyProtection="1">
      <alignment vertical="center"/>
    </xf>
    <xf numFmtId="0" fontId="0" fillId="0" borderId="0" xfId="0" applyBorder="1" applyAlignment="1" applyProtection="1"/>
    <xf numFmtId="0" fontId="2" fillId="0" borderId="0" xfId="0" applyFont="1" applyProtection="1"/>
    <xf numFmtId="0" fontId="4" fillId="0" borderId="0" xfId="0" applyFont="1" applyProtection="1"/>
    <xf numFmtId="0" fontId="3" fillId="0" borderId="0" xfId="0" applyFont="1" applyFill="1" applyProtection="1"/>
    <xf numFmtId="0" fontId="2" fillId="0" borderId="0" xfId="0" applyFont="1" applyFill="1" applyBorder="1" applyAlignment="1" applyProtection="1">
      <alignment vertical="center" wrapText="1"/>
    </xf>
    <xf numFmtId="0" fontId="0" fillId="0" borderId="0" xfId="0" applyFill="1" applyBorder="1" applyAlignment="1" applyProtection="1">
      <alignment vertical="center" wrapText="1"/>
    </xf>
    <xf numFmtId="164" fontId="3" fillId="0" borderId="0" xfId="1" applyFont="1" applyFill="1" applyBorder="1" applyAlignment="1" applyProtection="1">
      <alignment vertical="center" wrapText="1"/>
    </xf>
    <xf numFmtId="164" fontId="14" fillId="3" borderId="16" xfId="1" applyFont="1" applyFill="1" applyBorder="1" applyAlignment="1" applyProtection="1">
      <alignment vertical="center" wrapText="1"/>
    </xf>
    <xf numFmtId="164" fontId="3" fillId="3" borderId="7" xfId="1" applyFont="1" applyFill="1" applyBorder="1" applyAlignment="1" applyProtection="1">
      <alignment vertical="center" wrapText="1"/>
    </xf>
    <xf numFmtId="164" fontId="3" fillId="3" borderId="18" xfId="1" applyFont="1" applyFill="1" applyBorder="1" applyAlignment="1" applyProtection="1">
      <alignment vertical="center" wrapText="1"/>
    </xf>
    <xf numFmtId="0" fontId="2" fillId="3" borderId="5" xfId="0" applyFont="1" applyFill="1" applyBorder="1" applyAlignment="1" applyProtection="1">
      <alignment vertical="center" wrapText="1"/>
    </xf>
    <xf numFmtId="0" fontId="16" fillId="3" borderId="17" xfId="0" applyFont="1" applyFill="1" applyBorder="1" applyAlignment="1" applyProtection="1">
      <alignment vertical="center"/>
    </xf>
    <xf numFmtId="165" fontId="16" fillId="3" borderId="32" xfId="0" applyNumberFormat="1" applyFont="1" applyFill="1" applyBorder="1" applyAlignment="1" applyProtection="1">
      <alignment horizontal="center" vertical="center"/>
    </xf>
    <xf numFmtId="0" fontId="4" fillId="0" borderId="30" xfId="0" applyFont="1" applyFill="1" applyBorder="1" applyAlignment="1" applyProtection="1">
      <alignment horizontal="right" vertical="center" wrapText="1"/>
    </xf>
    <xf numFmtId="0" fontId="16" fillId="3" borderId="31" xfId="0" applyFont="1" applyFill="1" applyBorder="1" applyAlignment="1" applyProtection="1">
      <alignment vertical="center"/>
    </xf>
    <xf numFmtId="0" fontId="5" fillId="0" borderId="0" xfId="0" applyFont="1" applyAlignment="1">
      <alignment vertical="center"/>
    </xf>
    <xf numFmtId="0" fontId="7" fillId="0" borderId="0" xfId="0" applyFont="1" applyAlignment="1">
      <alignment vertical="center"/>
    </xf>
    <xf numFmtId="0" fontId="3" fillId="0" borderId="0" xfId="0" applyFont="1"/>
    <xf numFmtId="0" fontId="2" fillId="3" borderId="9" xfId="0" applyFont="1" applyFill="1" applyBorder="1" applyAlignment="1">
      <alignment vertical="center" wrapText="1"/>
    </xf>
    <xf numFmtId="0" fontId="2" fillId="3" borderId="9" xfId="0" applyFont="1" applyFill="1" applyBorder="1" applyAlignment="1">
      <alignment vertical="center"/>
    </xf>
    <xf numFmtId="0" fontId="17" fillId="5" borderId="2" xfId="0" applyFont="1" applyFill="1" applyBorder="1" applyAlignment="1">
      <alignment vertical="center"/>
    </xf>
    <xf numFmtId="0" fontId="11" fillId="4" borderId="2" xfId="0" applyFont="1" applyFill="1" applyBorder="1" applyAlignment="1">
      <alignment vertical="center"/>
    </xf>
    <xf numFmtId="0" fontId="10" fillId="4" borderId="1" xfId="0" applyFont="1" applyFill="1" applyBorder="1" applyAlignment="1">
      <alignment vertical="center"/>
    </xf>
    <xf numFmtId="0" fontId="11" fillId="4" borderId="1" xfId="0" applyFont="1" applyFill="1" applyBorder="1" applyAlignment="1">
      <alignment vertical="center"/>
    </xf>
    <xf numFmtId="0" fontId="4" fillId="4" borderId="4" xfId="0" applyFont="1" applyFill="1" applyBorder="1"/>
    <xf numFmtId="0" fontId="12" fillId="0" borderId="2" xfId="0" applyFont="1" applyBorder="1" applyAlignment="1">
      <alignment vertical="center"/>
    </xf>
    <xf numFmtId="0" fontId="10" fillId="0" borderId="1" xfId="0" applyFont="1" applyBorder="1" applyAlignment="1">
      <alignment vertical="center"/>
    </xf>
    <xf numFmtId="0" fontId="18" fillId="4" borderId="2" xfId="0" applyFont="1" applyFill="1" applyBorder="1" applyAlignment="1">
      <alignment vertical="center"/>
    </xf>
    <xf numFmtId="164" fontId="11" fillId="4" borderId="1" xfId="0" applyNumberFormat="1" applyFont="1" applyFill="1" applyBorder="1" applyAlignment="1">
      <alignment vertical="center"/>
    </xf>
    <xf numFmtId="0" fontId="10" fillId="0" borderId="1" xfId="0" applyFont="1" applyBorder="1" applyAlignment="1">
      <alignment vertical="center" wrapText="1"/>
    </xf>
    <xf numFmtId="0" fontId="12" fillId="0" borderId="1" xfId="0" applyFont="1" applyBorder="1" applyAlignment="1">
      <alignment vertical="center"/>
    </xf>
    <xf numFmtId="164" fontId="2" fillId="3" borderId="5" xfId="1" applyFont="1" applyFill="1" applyBorder="1" applyAlignment="1" applyProtection="1">
      <alignment vertical="center" wrapText="1"/>
    </xf>
    <xf numFmtId="0" fontId="2" fillId="0" borderId="0" xfId="0" applyFont="1"/>
    <xf numFmtId="0" fontId="4" fillId="0" borderId="0" xfId="0" applyFont="1"/>
    <xf numFmtId="0" fontId="7" fillId="0" borderId="0" xfId="0" applyFont="1" applyFill="1" applyBorder="1" applyAlignment="1" applyProtection="1">
      <alignment horizontal="left" vertical="top"/>
      <protection locked="0"/>
    </xf>
    <xf numFmtId="0" fontId="0" fillId="0" borderId="0" xfId="0" applyFill="1" applyBorder="1" applyProtection="1">
      <protection locked="0"/>
    </xf>
    <xf numFmtId="0" fontId="0" fillId="0" borderId="0" xfId="0" applyFill="1"/>
    <xf numFmtId="0" fontId="16" fillId="0" borderId="0" xfId="0" applyFont="1" applyFill="1" applyBorder="1" applyAlignment="1" applyProtection="1">
      <alignment vertical="center"/>
    </xf>
    <xf numFmtId="165" fontId="16" fillId="0" borderId="0" xfId="0" applyNumberFormat="1" applyFont="1" applyFill="1" applyBorder="1" applyAlignment="1" applyProtection="1">
      <alignment horizontal="center" vertical="center"/>
    </xf>
    <xf numFmtId="0" fontId="19" fillId="3" borderId="9" xfId="0" applyFont="1" applyFill="1" applyBorder="1" applyAlignment="1" applyProtection="1">
      <alignment vertical="center" wrapText="1"/>
    </xf>
    <xf numFmtId="0" fontId="19" fillId="3" borderId="9" xfId="0" applyFont="1" applyFill="1" applyBorder="1" applyAlignment="1" applyProtection="1">
      <alignment vertical="center"/>
    </xf>
    <xf numFmtId="0" fontId="19" fillId="3" borderId="10" xfId="0" applyFont="1" applyFill="1" applyBorder="1" applyAlignment="1" applyProtection="1">
      <alignment horizontal="center" vertical="center" wrapText="1"/>
    </xf>
    <xf numFmtId="0" fontId="11" fillId="3" borderId="9" xfId="0" applyFont="1" applyFill="1" applyBorder="1" applyAlignment="1" applyProtection="1">
      <alignment horizontal="center" vertical="center" wrapText="1"/>
    </xf>
    <xf numFmtId="0" fontId="21" fillId="3" borderId="31" xfId="0" applyFont="1" applyFill="1" applyBorder="1" applyAlignment="1" applyProtection="1">
      <alignment vertical="center"/>
    </xf>
    <xf numFmtId="165" fontId="22" fillId="0" borderId="1" xfId="1" applyNumberFormat="1" applyFont="1" applyBorder="1" applyAlignment="1" applyProtection="1">
      <alignment horizontal="right" vertical="center"/>
    </xf>
    <xf numFmtId="0" fontId="0" fillId="0" borderId="0" xfId="0" applyAlignment="1" applyProtection="1">
      <alignment wrapText="1"/>
    </xf>
    <xf numFmtId="0" fontId="12" fillId="0" borderId="10" xfId="0" applyFont="1" applyBorder="1" applyAlignment="1">
      <alignment vertical="center"/>
    </xf>
    <xf numFmtId="0" fontId="12" fillId="0" borderId="9" xfId="0" applyFont="1" applyBorder="1" applyAlignment="1">
      <alignment vertical="center"/>
    </xf>
    <xf numFmtId="0" fontId="17" fillId="5" borderId="1" xfId="0" applyFont="1" applyFill="1" applyBorder="1" applyAlignment="1">
      <alignment vertical="center"/>
    </xf>
    <xf numFmtId="0" fontId="21" fillId="0" borderId="0" xfId="0" applyFont="1" applyFill="1" applyBorder="1" applyAlignment="1" applyProtection="1">
      <alignment vertical="center"/>
    </xf>
    <xf numFmtId="0" fontId="0" fillId="0" borderId="0" xfId="0" applyAlignment="1" applyProtection="1"/>
    <xf numFmtId="0" fontId="0" fillId="0" borderId="0" xfId="0" applyAlignment="1" applyProtection="1">
      <alignment vertical="top"/>
    </xf>
    <xf numFmtId="0" fontId="12" fillId="0" borderId="1" xfId="0" applyFont="1" applyBorder="1" applyAlignment="1">
      <alignment vertical="center" wrapText="1"/>
    </xf>
    <xf numFmtId="165" fontId="22" fillId="0" borderId="1" xfId="1" applyNumberFormat="1" applyFont="1" applyFill="1" applyBorder="1" applyAlignment="1" applyProtection="1">
      <alignment horizontal="right" vertical="center"/>
    </xf>
    <xf numFmtId="164" fontId="4" fillId="6" borderId="1" xfId="1" applyFont="1" applyFill="1" applyBorder="1" applyProtection="1">
      <protection locked="0"/>
    </xf>
    <xf numFmtId="164" fontId="22" fillId="6" borderId="1" xfId="1" applyFont="1" applyFill="1" applyBorder="1" applyProtection="1">
      <protection locked="0"/>
    </xf>
    <xf numFmtId="164" fontId="4" fillId="6" borderId="9" xfId="1" applyFont="1" applyFill="1" applyBorder="1" applyProtection="1">
      <protection locked="0"/>
    </xf>
    <xf numFmtId="0" fontId="23" fillId="2" borderId="0" xfId="0" applyFont="1" applyFill="1"/>
    <xf numFmtId="49" fontId="24" fillId="0" borderId="1" xfId="0" applyNumberFormat="1" applyFont="1" applyBorder="1" applyAlignment="1">
      <alignment horizontal="left" vertical="center" wrapText="1"/>
    </xf>
    <xf numFmtId="0" fontId="24" fillId="0" borderId="1" xfId="0" applyFont="1" applyBorder="1" applyAlignment="1">
      <alignment vertical="center" wrapText="1"/>
    </xf>
    <xf numFmtId="49" fontId="24" fillId="2" borderId="1" xfId="0" applyNumberFormat="1" applyFont="1" applyFill="1" applyBorder="1" applyAlignment="1">
      <alignment horizontal="left" vertical="center" wrapText="1"/>
    </xf>
    <xf numFmtId="0" fontId="24" fillId="0" borderId="1" xfId="0" applyFont="1" applyBorder="1" applyAlignment="1">
      <alignment horizontal="left" vertical="center"/>
    </xf>
    <xf numFmtId="0" fontId="11" fillId="7" borderId="2" xfId="0" applyFont="1" applyFill="1" applyBorder="1" applyAlignment="1">
      <alignment vertical="center"/>
    </xf>
    <xf numFmtId="0" fontId="18" fillId="4" borderId="1" xfId="0" applyFont="1" applyFill="1" applyBorder="1" applyAlignment="1">
      <alignment vertical="center"/>
    </xf>
    <xf numFmtId="0" fontId="12" fillId="7" borderId="1" xfId="0" applyFont="1" applyFill="1" applyBorder="1" applyAlignment="1">
      <alignment vertical="center"/>
    </xf>
    <xf numFmtId="164" fontId="4" fillId="7" borderId="1" xfId="1" applyFont="1" applyFill="1" applyBorder="1" applyProtection="1">
      <protection locked="0"/>
    </xf>
    <xf numFmtId="165" fontId="22" fillId="7" borderId="1" xfId="1" applyNumberFormat="1" applyFont="1" applyFill="1" applyBorder="1" applyAlignment="1" applyProtection="1">
      <alignment horizontal="right" vertical="center"/>
    </xf>
    <xf numFmtId="164" fontId="4" fillId="7" borderId="1" xfId="0" applyNumberFormat="1" applyFont="1" applyFill="1" applyBorder="1"/>
    <xf numFmtId="0" fontId="0" fillId="2" borderId="0" xfId="0" applyFill="1"/>
    <xf numFmtId="164" fontId="4" fillId="8" borderId="4" xfId="0" applyNumberFormat="1" applyFont="1" applyFill="1" applyBorder="1"/>
    <xf numFmtId="164" fontId="22" fillId="8" borderId="4" xfId="0" applyNumberFormat="1" applyFont="1" applyFill="1" applyBorder="1"/>
    <xf numFmtId="164" fontId="4" fillId="8" borderId="1" xfId="0" applyNumberFormat="1" applyFont="1" applyFill="1" applyBorder="1"/>
    <xf numFmtId="164" fontId="13" fillId="8" borderId="23" xfId="1" applyFont="1" applyFill="1" applyBorder="1" applyAlignment="1" applyProtection="1">
      <alignment horizontal="left" vertical="center"/>
    </xf>
    <xf numFmtId="164" fontId="13" fillId="8" borderId="33" xfId="1" applyFont="1" applyFill="1" applyBorder="1" applyAlignment="1" applyProtection="1">
      <alignment horizontal="left" vertical="center"/>
    </xf>
    <xf numFmtId="164" fontId="13" fillId="8" borderId="25" xfId="1" applyFont="1" applyFill="1" applyBorder="1" applyAlignment="1" applyProtection="1">
      <alignment horizontal="left" vertical="center"/>
    </xf>
    <xf numFmtId="164" fontId="4" fillId="6" borderId="1" xfId="0" applyNumberFormat="1" applyFont="1" applyFill="1" applyBorder="1" applyProtection="1">
      <protection locked="0"/>
    </xf>
    <xf numFmtId="0" fontId="25" fillId="0" borderId="1" xfId="0" applyFont="1" applyBorder="1" applyAlignment="1">
      <alignment horizontal="left"/>
    </xf>
    <xf numFmtId="0" fontId="25" fillId="2" borderId="1" xfId="0" applyFont="1" applyFill="1" applyBorder="1" applyAlignment="1">
      <alignment horizontal="left"/>
    </xf>
    <xf numFmtId="0" fontId="2" fillId="3" borderId="1" xfId="0" applyFont="1" applyFill="1" applyBorder="1" applyAlignment="1">
      <alignment vertical="center" wrapText="1"/>
    </xf>
    <xf numFmtId="0" fontId="2" fillId="3" borderId="1" xfId="0" applyFont="1" applyFill="1" applyBorder="1" applyAlignment="1">
      <alignment vertical="center"/>
    </xf>
    <xf numFmtId="0" fontId="2" fillId="3" borderId="1" xfId="0" applyFont="1" applyFill="1" applyBorder="1" applyAlignment="1">
      <alignment horizontal="left" vertical="center" wrapText="1"/>
    </xf>
    <xf numFmtId="0" fontId="2" fillId="8" borderId="0" xfId="0" applyFont="1" applyFill="1"/>
    <xf numFmtId="0" fontId="0" fillId="8" borderId="0" xfId="0" applyFill="1"/>
    <xf numFmtId="0" fontId="0" fillId="8" borderId="4" xfId="0" applyFill="1" applyBorder="1"/>
    <xf numFmtId="49" fontId="19" fillId="4" borderId="1" xfId="0" applyNumberFormat="1" applyFont="1" applyFill="1" applyBorder="1" applyAlignment="1">
      <alignment horizontal="left" vertical="center" wrapText="1"/>
    </xf>
    <xf numFmtId="0" fontId="10" fillId="4" borderId="1" xfId="0" applyFont="1" applyFill="1" applyBorder="1"/>
    <xf numFmtId="43" fontId="10" fillId="0" borderId="1" xfId="0" applyNumberFormat="1" applyFont="1" applyBorder="1"/>
    <xf numFmtId="0" fontId="10" fillId="0" borderId="1" xfId="0" applyFont="1" applyBorder="1"/>
    <xf numFmtId="0" fontId="4" fillId="0" borderId="1" xfId="0" applyFont="1" applyBorder="1"/>
    <xf numFmtId="0" fontId="0" fillId="8" borderId="3" xfId="0" applyFill="1" applyBorder="1"/>
    <xf numFmtId="0" fontId="0" fillId="0" borderId="1" xfId="0" applyBorder="1" applyAlignment="1">
      <alignment vertical="center" wrapText="1"/>
    </xf>
    <xf numFmtId="0" fontId="4" fillId="0" borderId="3" xfId="0" applyFont="1" applyBorder="1"/>
    <xf numFmtId="0" fontId="10" fillId="8" borderId="3" xfId="0" applyFont="1" applyFill="1" applyBorder="1"/>
    <xf numFmtId="164" fontId="4" fillId="8" borderId="3" xfId="0" applyNumberFormat="1" applyFont="1" applyFill="1" applyBorder="1" applyProtection="1">
      <protection locked="0"/>
    </xf>
    <xf numFmtId="0" fontId="4" fillId="8" borderId="3" xfId="0" applyFont="1" applyFill="1" applyBorder="1"/>
    <xf numFmtId="0" fontId="4" fillId="0" borderId="9" xfId="0" applyFont="1" applyBorder="1"/>
    <xf numFmtId="164" fontId="4" fillId="8" borderId="9" xfId="0" applyNumberFormat="1" applyFont="1" applyFill="1" applyBorder="1"/>
    <xf numFmtId="164" fontId="4" fillId="8" borderId="3" xfId="0" applyNumberFormat="1" applyFont="1" applyFill="1" applyBorder="1"/>
    <xf numFmtId="0" fontId="4" fillId="4" borderId="19" xfId="0" applyFont="1" applyFill="1" applyBorder="1"/>
    <xf numFmtId="164" fontId="4" fillId="4" borderId="37" xfId="0" applyNumberFormat="1" applyFont="1" applyFill="1" applyBorder="1"/>
    <xf numFmtId="0" fontId="4" fillId="4" borderId="3" xfId="0" applyFont="1" applyFill="1" applyBorder="1"/>
    <xf numFmtId="164" fontId="4" fillId="4" borderId="1" xfId="0" applyNumberFormat="1" applyFont="1" applyFill="1" applyBorder="1"/>
    <xf numFmtId="0" fontId="2" fillId="8" borderId="2" xfId="0" applyFont="1" applyFill="1" applyBorder="1"/>
    <xf numFmtId="0" fontId="4" fillId="0" borderId="1" xfId="0" applyFont="1" applyBorder="1" applyAlignment="1">
      <alignment vertical="center"/>
    </xf>
    <xf numFmtId="164" fontId="13" fillId="8" borderId="1" xfId="1" applyFont="1" applyFill="1" applyBorder="1" applyAlignment="1" applyProtection="1">
      <alignment horizontal="left" vertical="center"/>
    </xf>
    <xf numFmtId="164" fontId="26" fillId="8" borderId="1" xfId="0" applyNumberFormat="1" applyFont="1" applyFill="1" applyBorder="1"/>
    <xf numFmtId="164" fontId="4" fillId="4" borderId="1" xfId="0" applyNumberFormat="1" applyFont="1" applyFill="1" applyBorder="1" applyProtection="1"/>
    <xf numFmtId="0" fontId="1" fillId="0" borderId="0" xfId="0" applyFont="1" applyAlignment="1">
      <alignment vertical="top" wrapText="1"/>
    </xf>
    <xf numFmtId="0" fontId="0" fillId="0" borderId="0" xfId="0" applyAlignment="1">
      <alignment wrapText="1"/>
    </xf>
    <xf numFmtId="0" fontId="7" fillId="6" borderId="2" xfId="0" applyFont="1" applyFill="1" applyBorder="1" applyAlignment="1" applyProtection="1">
      <alignment horizontal="left" vertical="top"/>
      <protection locked="0"/>
    </xf>
    <xf numFmtId="0" fontId="7" fillId="6" borderId="3" xfId="0" applyFont="1" applyFill="1" applyBorder="1" applyAlignment="1" applyProtection="1">
      <alignment horizontal="left" vertical="top"/>
      <protection locked="0"/>
    </xf>
    <xf numFmtId="0" fontId="0" fillId="6" borderId="4" xfId="0" applyFill="1" applyBorder="1" applyProtection="1">
      <protection locked="0"/>
    </xf>
    <xf numFmtId="0" fontId="2" fillId="3" borderId="7" xfId="0" applyFont="1" applyFill="1" applyBorder="1" applyAlignment="1">
      <alignment vertical="center" wrapText="1"/>
    </xf>
    <xf numFmtId="0" fontId="0" fillId="0" borderId="8" xfId="0" applyBorder="1" applyAlignment="1">
      <alignment vertical="center" wrapText="1"/>
    </xf>
    <xf numFmtId="0" fontId="0" fillId="0" borderId="8" xfId="0" applyBorder="1" applyAlignment="1">
      <alignment wrapText="1"/>
    </xf>
    <xf numFmtId="0" fontId="0" fillId="0" borderId="6" xfId="0" applyBorder="1" applyAlignment="1">
      <alignment wrapText="1"/>
    </xf>
    <xf numFmtId="0" fontId="4" fillId="0" borderId="0" xfId="0" quotePrefix="1" applyFont="1" applyAlignment="1">
      <alignment vertical="top" wrapText="1"/>
    </xf>
    <xf numFmtId="0" fontId="4" fillId="0" borderId="0" xfId="0" applyFont="1" applyAlignment="1">
      <alignment vertical="top" wrapText="1"/>
    </xf>
    <xf numFmtId="0" fontId="4" fillId="0" borderId="0" xfId="0" applyFont="1" applyAlignment="1">
      <alignment wrapText="1"/>
    </xf>
    <xf numFmtId="0" fontId="2" fillId="3" borderId="26" xfId="0" applyFont="1" applyFill="1" applyBorder="1" applyAlignment="1" applyProtection="1">
      <alignment vertical="center" wrapText="1"/>
    </xf>
    <xf numFmtId="0" fontId="0" fillId="0" borderId="27" xfId="0" applyBorder="1" applyAlignment="1" applyProtection="1">
      <alignment vertical="center" wrapText="1"/>
    </xf>
    <xf numFmtId="0" fontId="0" fillId="0" borderId="28" xfId="0" applyBorder="1" applyAlignment="1" applyProtection="1">
      <alignment vertical="center" wrapText="1"/>
    </xf>
    <xf numFmtId="0" fontId="4" fillId="0" borderId="29" xfId="0" applyFont="1" applyFill="1" applyBorder="1" applyAlignment="1" applyProtection="1">
      <alignment vertical="center" wrapText="1"/>
    </xf>
    <xf numFmtId="0" fontId="0" fillId="0" borderId="1" xfId="0" applyFont="1" applyFill="1" applyBorder="1" applyAlignment="1" applyProtection="1">
      <alignment vertical="center" wrapText="1"/>
    </xf>
    <xf numFmtId="0" fontId="4" fillId="0" borderId="0" xfId="0" quotePrefix="1" applyFont="1" applyAlignment="1" applyProtection="1"/>
    <xf numFmtId="0" fontId="4" fillId="0" borderId="0" xfId="0" applyFont="1" applyAlignment="1" applyProtection="1"/>
    <xf numFmtId="0" fontId="7" fillId="6" borderId="2" xfId="0" applyFont="1" applyFill="1" applyBorder="1" applyAlignment="1" applyProtection="1">
      <alignment horizontal="left" vertical="center"/>
      <protection locked="0"/>
    </xf>
    <xf numFmtId="0" fontId="0" fillId="6" borderId="3" xfId="0" applyFill="1" applyBorder="1" applyAlignment="1" applyProtection="1">
      <alignment horizontal="left"/>
      <protection locked="0"/>
    </xf>
    <xf numFmtId="0" fontId="0" fillId="6" borderId="4" xfId="0" applyFill="1" applyBorder="1" applyAlignment="1" applyProtection="1">
      <alignment horizontal="left"/>
      <protection locked="0"/>
    </xf>
    <xf numFmtId="0" fontId="3" fillId="3" borderId="7" xfId="0" applyFont="1" applyFill="1" applyBorder="1" applyAlignment="1" applyProtection="1">
      <alignment vertical="center" wrapText="1"/>
    </xf>
    <xf numFmtId="0" fontId="15" fillId="0" borderId="8" xfId="0" applyFont="1" applyBorder="1" applyAlignment="1" applyProtection="1">
      <alignment vertical="center" wrapText="1"/>
    </xf>
    <xf numFmtId="0" fontId="15" fillId="0" borderId="6" xfId="0" applyFont="1" applyBorder="1" applyAlignment="1" applyProtection="1">
      <alignment vertical="center" wrapText="1"/>
    </xf>
    <xf numFmtId="0" fontId="4" fillId="0" borderId="21" xfId="0" applyFont="1" applyFill="1" applyBorder="1" applyAlignment="1" applyProtection="1">
      <alignment vertical="center" wrapText="1"/>
    </xf>
    <xf numFmtId="0" fontId="0" fillId="0" borderId="19" xfId="0" applyFont="1" applyBorder="1" applyAlignment="1" applyProtection="1">
      <alignment vertical="center" wrapText="1"/>
    </xf>
    <xf numFmtId="0" fontId="0" fillId="0" borderId="12" xfId="0" applyFont="1" applyBorder="1" applyAlignment="1" applyProtection="1">
      <alignment vertical="center" wrapText="1"/>
    </xf>
    <xf numFmtId="0" fontId="4" fillId="0" borderId="22" xfId="0" applyFont="1" applyFill="1" applyBorder="1" applyAlignment="1" applyProtection="1">
      <alignment vertical="center" wrapText="1"/>
    </xf>
    <xf numFmtId="0" fontId="0" fillId="0" borderId="3" xfId="0" applyFont="1" applyBorder="1" applyAlignment="1" applyProtection="1">
      <alignment vertical="center" wrapText="1"/>
    </xf>
    <xf numFmtId="0" fontId="0" fillId="0" borderId="4" xfId="0" applyFont="1" applyBorder="1" applyAlignment="1" applyProtection="1">
      <alignment vertical="center" wrapText="1"/>
    </xf>
    <xf numFmtId="0" fontId="1" fillId="0" borderId="0" xfId="0" applyFont="1" applyBorder="1" applyAlignment="1" applyProtection="1">
      <alignment vertical="top" wrapText="1"/>
    </xf>
    <xf numFmtId="0" fontId="0" fillId="0" borderId="0" xfId="0" applyAlignment="1" applyProtection="1">
      <alignment wrapText="1"/>
    </xf>
    <xf numFmtId="0" fontId="4" fillId="0" borderId="24" xfId="0" applyFont="1" applyFill="1" applyBorder="1" applyAlignment="1" applyProtection="1">
      <alignment vertical="center" wrapText="1"/>
    </xf>
    <xf numFmtId="0" fontId="0" fillId="0" borderId="20" xfId="0" applyFont="1" applyBorder="1" applyAlignment="1" applyProtection="1">
      <alignment vertical="center" wrapText="1"/>
    </xf>
    <xf numFmtId="0" fontId="0" fillId="0" borderId="11" xfId="0" applyFont="1" applyBorder="1" applyAlignment="1" applyProtection="1">
      <alignment vertical="center" wrapText="1"/>
    </xf>
    <xf numFmtId="0" fontId="3" fillId="3" borderId="13" xfId="0" applyFont="1" applyFill="1" applyBorder="1" applyAlignment="1" applyProtection="1">
      <alignment vertical="center" wrapText="1"/>
    </xf>
    <xf numFmtId="0" fontId="15" fillId="0" borderId="14" xfId="0" applyFont="1" applyBorder="1" applyAlignment="1" applyProtection="1">
      <alignment vertical="center" wrapText="1"/>
    </xf>
    <xf numFmtId="0" fontId="15" fillId="0" borderId="15" xfId="0" applyFont="1" applyBorder="1" applyAlignment="1" applyProtection="1">
      <alignment vertical="center" wrapText="1"/>
    </xf>
    <xf numFmtId="0" fontId="4" fillId="0" borderId="0" xfId="0" quotePrefix="1" applyFont="1" applyFill="1" applyAlignment="1" applyProtection="1">
      <alignment vertical="top" wrapText="1"/>
    </xf>
    <xf numFmtId="0" fontId="0" fillId="0" borderId="0" xfId="0" applyAlignment="1">
      <alignment vertical="top"/>
    </xf>
    <xf numFmtId="0" fontId="4" fillId="0" borderId="0" xfId="0" quotePrefix="1" applyFont="1" applyAlignment="1" applyProtection="1">
      <alignment vertical="top" wrapText="1"/>
    </xf>
    <xf numFmtId="0" fontId="0" fillId="0" borderId="0" xfId="0" applyAlignment="1"/>
    <xf numFmtId="0" fontId="1" fillId="0" borderId="0" xfId="0" applyFont="1" applyBorder="1" applyAlignment="1" applyProtection="1">
      <alignment horizontal="left" vertical="top" wrapText="1"/>
    </xf>
    <xf numFmtId="0" fontId="7" fillId="6" borderId="3" xfId="0" applyFont="1" applyFill="1" applyBorder="1" applyAlignment="1" applyProtection="1">
      <alignment horizontal="left" vertical="center"/>
      <protection locked="0"/>
    </xf>
    <xf numFmtId="0" fontId="7" fillId="6" borderId="4" xfId="0" applyFont="1" applyFill="1" applyBorder="1" applyAlignment="1" applyProtection="1">
      <alignment horizontal="left" vertical="center"/>
      <protection locked="0"/>
    </xf>
    <xf numFmtId="0" fontId="2" fillId="3" borderId="34" xfId="0" applyFont="1" applyFill="1" applyBorder="1" applyAlignment="1" applyProtection="1">
      <alignment vertical="center" wrapText="1"/>
    </xf>
    <xf numFmtId="0" fontId="2" fillId="3" borderId="35" xfId="0" applyFont="1" applyFill="1" applyBorder="1" applyAlignment="1" applyProtection="1">
      <alignment vertical="center" wrapText="1"/>
    </xf>
    <xf numFmtId="0" fontId="2" fillId="3" borderId="36" xfId="0" applyFont="1" applyFill="1" applyBorder="1" applyAlignment="1" applyProtection="1">
      <alignment vertical="center" wrapText="1"/>
    </xf>
    <xf numFmtId="0" fontId="4" fillId="0" borderId="4" xfId="0" applyFont="1" applyFill="1" applyBorder="1" applyAlignment="1" applyProtection="1">
      <alignment vertical="center" wrapText="1"/>
    </xf>
  </cellXfs>
  <cellStyles count="2">
    <cellStyle name="K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B3C3FE-280B-449A-832D-FB85C0DD84F4}">
  <dimension ref="A1:G51"/>
  <sheetViews>
    <sheetView topLeftCell="A7" zoomScaleNormal="100" workbookViewId="0">
      <selection activeCell="M24" sqref="M23:M24"/>
    </sheetView>
  </sheetViews>
  <sheetFormatPr defaultRowHeight="15" x14ac:dyDescent="0.25"/>
  <cols>
    <col min="1" max="1" width="53.7109375" customWidth="1"/>
    <col min="2" max="2" width="10.85546875" customWidth="1"/>
    <col min="3" max="3" width="14.7109375" customWidth="1"/>
    <col min="4" max="4" width="10.42578125" customWidth="1"/>
    <col min="5" max="5" width="15.7109375" customWidth="1"/>
    <col min="7" max="7" width="53" customWidth="1"/>
  </cols>
  <sheetData>
    <row r="1" spans="1:5" ht="18.75" x14ac:dyDescent="0.3">
      <c r="A1" s="2" t="s">
        <v>45</v>
      </c>
    </row>
    <row r="2" spans="1:5" ht="9" customHeight="1" x14ac:dyDescent="0.25"/>
    <row r="3" spans="1:5" ht="64.7" customHeight="1" x14ac:dyDescent="0.25">
      <c r="A3" s="113" t="s">
        <v>29</v>
      </c>
      <c r="B3" s="113"/>
      <c r="C3" s="113"/>
      <c r="D3" s="114"/>
      <c r="E3" s="114"/>
    </row>
    <row r="4" spans="1:5" ht="9" customHeight="1" x14ac:dyDescent="0.25"/>
    <row r="5" spans="1:5" ht="15" customHeight="1" x14ac:dyDescent="0.25">
      <c r="A5" s="21" t="s">
        <v>1</v>
      </c>
    </row>
    <row r="6" spans="1:5" ht="15" customHeight="1" x14ac:dyDescent="0.25">
      <c r="A6" s="115"/>
      <c r="B6" s="116"/>
      <c r="C6" s="117"/>
    </row>
    <row r="7" spans="1:5" s="42" customFormat="1" ht="15" customHeight="1" thickBot="1" x14ac:dyDescent="0.3">
      <c r="A7" s="40"/>
      <c r="B7" s="40"/>
      <c r="C7" s="41"/>
    </row>
    <row r="8" spans="1:5" s="42" customFormat="1" ht="15" customHeight="1" x14ac:dyDescent="0.25">
      <c r="A8" s="125" t="s">
        <v>14</v>
      </c>
      <c r="B8" s="126"/>
      <c r="C8" s="127"/>
    </row>
    <row r="9" spans="1:5" s="42" customFormat="1" ht="15" customHeight="1" x14ac:dyDescent="0.25">
      <c r="A9" s="128" t="s">
        <v>16</v>
      </c>
      <c r="B9" s="129"/>
      <c r="C9" s="19">
        <v>15</v>
      </c>
    </row>
    <row r="10" spans="1:5" s="42" customFormat="1" ht="15" customHeight="1" x14ac:dyDescent="0.25">
      <c r="A10" s="128" t="s">
        <v>13</v>
      </c>
      <c r="B10" s="129"/>
      <c r="C10" s="19">
        <f>+C9-C11</f>
        <v>0</v>
      </c>
    </row>
    <row r="11" spans="1:5" s="42" customFormat="1" ht="15" customHeight="1" thickBot="1" x14ac:dyDescent="0.3">
      <c r="A11" s="20" t="s">
        <v>15</v>
      </c>
      <c r="B11" s="17"/>
      <c r="C11" s="18">
        <f>+COUNTIF(C18,"")+COUNTIF(C20,"")+COUNTIF(C22,"")+COUNTIF(C24,"")+COUNTIF(C26,"")+COUNTIF(C28,"")+COUNTIF(C30,"")+COUNTIF(C32,"")+COUNTIF(C34,"")+COUNTIF(C36,"")+COUNTIF(C38,"")+COUNTIF(C40,"")+COUNTIF(C42,"")+COUNTIF(C44,"")+COUNTIF(A6,"")</f>
        <v>15</v>
      </c>
    </row>
    <row r="12" spans="1:5" ht="9.6" customHeight="1" x14ac:dyDescent="0.25">
      <c r="A12" s="22"/>
    </row>
    <row r="13" spans="1:5" ht="15" customHeight="1" x14ac:dyDescent="0.25">
      <c r="A13" s="23" t="s">
        <v>41</v>
      </c>
    </row>
    <row r="14" spans="1:5" ht="9.6" customHeight="1" x14ac:dyDescent="0.25"/>
    <row r="15" spans="1:5" ht="52.7" customHeight="1" x14ac:dyDescent="0.25">
      <c r="A15" s="24" t="s">
        <v>4</v>
      </c>
      <c r="B15" s="25" t="s">
        <v>5</v>
      </c>
      <c r="C15" s="24" t="s">
        <v>18</v>
      </c>
      <c r="D15" s="24" t="s">
        <v>6</v>
      </c>
      <c r="E15" s="24" t="s">
        <v>7</v>
      </c>
    </row>
    <row r="16" spans="1:5" ht="15.6" customHeight="1" x14ac:dyDescent="0.25">
      <c r="A16" s="26" t="s">
        <v>126</v>
      </c>
      <c r="B16" s="26"/>
      <c r="C16" s="26"/>
      <c r="D16" s="26"/>
      <c r="E16" s="54"/>
    </row>
    <row r="17" spans="1:7" x14ac:dyDescent="0.25">
      <c r="A17" s="27" t="s">
        <v>20</v>
      </c>
      <c r="B17" s="28"/>
      <c r="C17" s="27"/>
      <c r="D17" s="29"/>
      <c r="E17" s="30"/>
    </row>
    <row r="18" spans="1:7" x14ac:dyDescent="0.25">
      <c r="A18" s="31" t="s">
        <v>125</v>
      </c>
      <c r="B18" s="32" t="s">
        <v>9</v>
      </c>
      <c r="C18" s="60"/>
      <c r="D18" s="50">
        <v>50</v>
      </c>
      <c r="E18" s="75">
        <f>+C18*D18</f>
        <v>0</v>
      </c>
    </row>
    <row r="19" spans="1:7" x14ac:dyDescent="0.25">
      <c r="A19" s="27" t="s">
        <v>19</v>
      </c>
      <c r="B19" s="27"/>
      <c r="C19" s="27"/>
      <c r="D19" s="29"/>
      <c r="E19" s="34"/>
    </row>
    <row r="20" spans="1:7" ht="15" customHeight="1" x14ac:dyDescent="0.25">
      <c r="A20" s="31" t="s">
        <v>31</v>
      </c>
      <c r="B20" s="58" t="s">
        <v>9</v>
      </c>
      <c r="C20" s="61"/>
      <c r="D20" s="50">
        <v>200</v>
      </c>
      <c r="E20" s="76">
        <f>+C20*D20</f>
        <v>0</v>
      </c>
    </row>
    <row r="21" spans="1:7" ht="15" customHeight="1" x14ac:dyDescent="0.25">
      <c r="A21" s="27" t="s">
        <v>34</v>
      </c>
      <c r="B21" s="27"/>
      <c r="C21" s="27"/>
      <c r="D21" s="29"/>
      <c r="E21" s="34"/>
    </row>
    <row r="22" spans="1:7" ht="15" customHeight="1" x14ac:dyDescent="0.25">
      <c r="A22" s="31" t="s">
        <v>31</v>
      </c>
      <c r="B22" s="58" t="s">
        <v>9</v>
      </c>
      <c r="C22" s="61"/>
      <c r="D22" s="59">
        <v>50</v>
      </c>
      <c r="E22" s="76">
        <f>+C22*D22</f>
        <v>0</v>
      </c>
      <c r="G22" s="63"/>
    </row>
    <row r="23" spans="1:7" ht="15" customHeight="1" x14ac:dyDescent="0.25">
      <c r="A23" s="27" t="s">
        <v>30</v>
      </c>
      <c r="B23" s="27"/>
      <c r="C23" s="27"/>
      <c r="D23" s="29"/>
      <c r="E23" s="34"/>
    </row>
    <row r="24" spans="1:7" ht="15" customHeight="1" x14ac:dyDescent="0.25">
      <c r="A24" s="31" t="s">
        <v>31</v>
      </c>
      <c r="B24" s="35" t="s">
        <v>9</v>
      </c>
      <c r="C24" s="60"/>
      <c r="D24" s="50">
        <v>20</v>
      </c>
      <c r="E24" s="75">
        <f>+C24*D24</f>
        <v>0</v>
      </c>
    </row>
    <row r="25" spans="1:7" x14ac:dyDescent="0.25">
      <c r="A25" s="27" t="s">
        <v>21</v>
      </c>
      <c r="B25" s="27"/>
      <c r="C25" s="27"/>
      <c r="D25" s="29"/>
      <c r="E25" s="34"/>
    </row>
    <row r="26" spans="1:7" x14ac:dyDescent="0.25">
      <c r="A26" s="31" t="s">
        <v>31</v>
      </c>
      <c r="B26" s="36" t="s">
        <v>22</v>
      </c>
      <c r="C26" s="60"/>
      <c r="D26" s="50">
        <v>25</v>
      </c>
      <c r="E26" s="75">
        <f>+C26*D26</f>
        <v>0</v>
      </c>
    </row>
    <row r="27" spans="1:7" x14ac:dyDescent="0.25">
      <c r="A27" s="27" t="s">
        <v>23</v>
      </c>
      <c r="B27" s="33"/>
      <c r="C27" s="27"/>
      <c r="D27" s="29"/>
      <c r="E27" s="34"/>
    </row>
    <row r="28" spans="1:7" x14ac:dyDescent="0.25">
      <c r="A28" s="31" t="s">
        <v>31</v>
      </c>
      <c r="B28" s="36" t="s">
        <v>22</v>
      </c>
      <c r="C28" s="60"/>
      <c r="D28" s="50">
        <v>25</v>
      </c>
      <c r="E28" s="75">
        <f>+C28*D28</f>
        <v>0</v>
      </c>
    </row>
    <row r="29" spans="1:7" x14ac:dyDescent="0.25">
      <c r="A29" s="27" t="s">
        <v>24</v>
      </c>
      <c r="B29" s="33"/>
      <c r="C29" s="27"/>
      <c r="D29" s="29"/>
      <c r="E29" s="34"/>
    </row>
    <row r="30" spans="1:7" x14ac:dyDescent="0.25">
      <c r="A30" s="31" t="s">
        <v>31</v>
      </c>
      <c r="B30" s="36" t="s">
        <v>22</v>
      </c>
      <c r="C30" s="60"/>
      <c r="D30" s="50">
        <v>10</v>
      </c>
      <c r="E30" s="75">
        <f>+C30*D30</f>
        <v>0</v>
      </c>
    </row>
    <row r="31" spans="1:7" x14ac:dyDescent="0.25">
      <c r="A31" s="27" t="s">
        <v>25</v>
      </c>
      <c r="B31" s="33"/>
      <c r="C31" s="27"/>
      <c r="D31" s="29"/>
      <c r="E31" s="34"/>
    </row>
    <row r="32" spans="1:7" x14ac:dyDescent="0.25">
      <c r="A32" s="31" t="s">
        <v>31</v>
      </c>
      <c r="B32" s="36" t="s">
        <v>22</v>
      </c>
      <c r="C32" s="60"/>
      <c r="D32" s="50">
        <v>10</v>
      </c>
      <c r="E32" s="75">
        <f>+C32*D32</f>
        <v>0</v>
      </c>
    </row>
    <row r="33" spans="1:6" x14ac:dyDescent="0.25">
      <c r="A33" s="27" t="s">
        <v>26</v>
      </c>
      <c r="B33" s="69"/>
      <c r="C33" s="29"/>
      <c r="D33" s="29"/>
      <c r="E33" s="34"/>
    </row>
    <row r="34" spans="1:6" x14ac:dyDescent="0.25">
      <c r="A34" s="31" t="s">
        <v>31</v>
      </c>
      <c r="B34" s="36" t="s">
        <v>22</v>
      </c>
      <c r="C34" s="60"/>
      <c r="D34" s="50">
        <v>10</v>
      </c>
      <c r="E34" s="77">
        <f>+C34*D34</f>
        <v>0</v>
      </c>
    </row>
    <row r="35" spans="1:6" x14ac:dyDescent="0.25">
      <c r="A35" s="68" t="s">
        <v>123</v>
      </c>
      <c r="B35" s="70"/>
      <c r="C35" s="71"/>
      <c r="D35" s="72"/>
      <c r="E35" s="73"/>
    </row>
    <row r="36" spans="1:6" x14ac:dyDescent="0.25">
      <c r="A36" s="31" t="s">
        <v>31</v>
      </c>
      <c r="B36" s="36" t="s">
        <v>22</v>
      </c>
      <c r="C36" s="60"/>
      <c r="D36" s="50">
        <v>10</v>
      </c>
      <c r="E36" s="77">
        <f>+C36*D36</f>
        <v>0</v>
      </c>
      <c r="F36" s="74"/>
    </row>
    <row r="37" spans="1:6" x14ac:dyDescent="0.25">
      <c r="A37" s="68" t="s">
        <v>129</v>
      </c>
      <c r="B37" s="70"/>
      <c r="C37" s="71"/>
      <c r="D37" s="72"/>
      <c r="E37" s="73"/>
    </row>
    <row r="38" spans="1:6" x14ac:dyDescent="0.25">
      <c r="A38" s="31" t="s">
        <v>31</v>
      </c>
      <c r="B38" s="36" t="s">
        <v>22</v>
      </c>
      <c r="C38" s="60"/>
      <c r="D38" s="50">
        <v>50</v>
      </c>
      <c r="E38" s="77">
        <f>+C38*D38</f>
        <v>0</v>
      </c>
      <c r="F38" s="74"/>
    </row>
    <row r="39" spans="1:6" x14ac:dyDescent="0.25">
      <c r="A39" s="27" t="s">
        <v>27</v>
      </c>
      <c r="B39" s="27"/>
      <c r="C39" s="27"/>
      <c r="D39" s="72"/>
      <c r="E39" s="34"/>
    </row>
    <row r="40" spans="1:6" x14ac:dyDescent="0.25">
      <c r="A40" s="31" t="s">
        <v>31</v>
      </c>
      <c r="B40" s="36" t="s">
        <v>10</v>
      </c>
      <c r="C40" s="60"/>
      <c r="D40" s="50">
        <v>500</v>
      </c>
      <c r="E40" s="75">
        <f>+C40*D40</f>
        <v>0</v>
      </c>
    </row>
    <row r="41" spans="1:6" x14ac:dyDescent="0.25">
      <c r="A41" s="27" t="s">
        <v>28</v>
      </c>
      <c r="B41" s="27"/>
      <c r="C41" s="27"/>
      <c r="D41" s="72"/>
      <c r="E41" s="34"/>
    </row>
    <row r="42" spans="1:6" x14ac:dyDescent="0.25">
      <c r="A42" s="31" t="s">
        <v>31</v>
      </c>
      <c r="B42" s="36" t="s">
        <v>10</v>
      </c>
      <c r="C42" s="60"/>
      <c r="D42" s="50">
        <v>500</v>
      </c>
      <c r="E42" s="75">
        <f>+C42*D42</f>
        <v>0</v>
      </c>
    </row>
    <row r="43" spans="1:6" x14ac:dyDescent="0.25">
      <c r="A43" s="27" t="s">
        <v>124</v>
      </c>
      <c r="B43" s="27"/>
      <c r="C43" s="27"/>
      <c r="D43" s="72"/>
      <c r="E43" s="34"/>
    </row>
    <row r="44" spans="1:6" ht="15.75" thickBot="1" x14ac:dyDescent="0.3">
      <c r="A44" s="52" t="s">
        <v>31</v>
      </c>
      <c r="B44" s="53" t="s">
        <v>10</v>
      </c>
      <c r="C44" s="62"/>
      <c r="D44" s="50">
        <v>1000</v>
      </c>
      <c r="E44" s="75">
        <f>+C44*D44</f>
        <v>0</v>
      </c>
    </row>
    <row r="45" spans="1:6" ht="27.6" customHeight="1" thickBot="1" x14ac:dyDescent="0.3">
      <c r="A45" s="118" t="s">
        <v>8</v>
      </c>
      <c r="B45" s="119"/>
      <c r="C45" s="120"/>
      <c r="D45" s="121"/>
      <c r="E45" s="37">
        <f>+SUM(E17:E44)</f>
        <v>0</v>
      </c>
    </row>
    <row r="47" spans="1:6" x14ac:dyDescent="0.25">
      <c r="A47" s="38" t="s">
        <v>2</v>
      </c>
      <c r="B47" s="39"/>
      <c r="C47" s="39"/>
    </row>
    <row r="48" spans="1:6" x14ac:dyDescent="0.25">
      <c r="A48" s="39"/>
      <c r="B48" s="39"/>
      <c r="C48" s="39"/>
    </row>
    <row r="49" spans="1:5" x14ac:dyDescent="0.25">
      <c r="A49" s="38" t="s">
        <v>3</v>
      </c>
      <c r="B49" s="39"/>
      <c r="C49" s="39"/>
    </row>
    <row r="50" spans="1:5" ht="30" customHeight="1" x14ac:dyDescent="0.25">
      <c r="A50" s="122" t="s">
        <v>42</v>
      </c>
      <c r="B50" s="123"/>
      <c r="C50" s="123"/>
      <c r="D50" s="114"/>
      <c r="E50" s="114"/>
    </row>
    <row r="51" spans="1:5" ht="57" customHeight="1" x14ac:dyDescent="0.25">
      <c r="A51" s="124" t="s">
        <v>11</v>
      </c>
      <c r="B51" s="124"/>
      <c r="C51" s="124"/>
      <c r="D51" s="114"/>
      <c r="E51" s="114"/>
    </row>
  </sheetData>
  <sheetProtection algorithmName="SHA-512" hashValue="MfOBPbo28LmRLN1Baa/Jr2llGfuSetwqDumr8NQzCS1thIcgawwCp+9wezaZyNUtLolsWhNJ/gwZ9aOW0I337g==" saltValue="SMrzbJ9gfKNnXOtBrM/6QA==" spinCount="100000" sheet="1" objects="1" scenarios="1"/>
  <mergeCells count="8">
    <mergeCell ref="A3:E3"/>
    <mergeCell ref="A6:C6"/>
    <mergeCell ref="A45:D45"/>
    <mergeCell ref="A50:E50"/>
    <mergeCell ref="A51:E51"/>
    <mergeCell ref="A8:C8"/>
    <mergeCell ref="A9:B9"/>
    <mergeCell ref="A10:B10"/>
  </mergeCells>
  <pageMargins left="0.70866141732283472" right="0.70866141732283472" top="0.94488188976377963" bottom="0.74803149606299213" header="0.31496062992125984" footer="0.31496062992125984"/>
  <pageSetup paperSize="9" orientation="portrait" horizontalDpi="300" verticalDpi="300" r:id="rId1"/>
  <headerFooter>
    <oddHeader xml:space="preserve">&amp;L&amp;"Garamond,Fed"Kontrakt
Gentofte Kommune - Rengøringsservice og vinduepolering 
</oddHeader>
    <oddFooter>&amp;L&amp;"Garamond,Normal"&amp;10 31.01.2022 - Dansk Servicerådgivning ApS
Side &amp;P af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D04EC8-065C-41AF-AC6C-F64E7B39FF51}">
  <dimension ref="A1:G80"/>
  <sheetViews>
    <sheetView topLeftCell="A16" zoomScaleNormal="100" workbookViewId="0">
      <selection activeCell="D16" sqref="D16"/>
    </sheetView>
  </sheetViews>
  <sheetFormatPr defaultRowHeight="15" x14ac:dyDescent="0.25"/>
  <cols>
    <col min="1" max="1" width="9.85546875" customWidth="1"/>
    <col min="2" max="2" width="33.85546875" bestFit="1" customWidth="1"/>
    <col min="3" max="3" width="40.85546875" customWidth="1"/>
    <col min="4" max="5" width="21.42578125" customWidth="1"/>
    <col min="6" max="6" width="18.85546875" customWidth="1"/>
  </cols>
  <sheetData>
    <row r="1" spans="1:7" ht="18.75" x14ac:dyDescent="0.3">
      <c r="A1" s="2" t="s">
        <v>45</v>
      </c>
      <c r="B1" s="1"/>
      <c r="C1" s="1"/>
      <c r="D1" s="1"/>
      <c r="E1" s="1"/>
      <c r="F1" s="1"/>
      <c r="G1" s="1"/>
    </row>
    <row r="2" spans="1:7" ht="9" customHeight="1" x14ac:dyDescent="0.25">
      <c r="A2" s="3"/>
      <c r="B2" s="1"/>
      <c r="C2" s="1"/>
      <c r="D2" s="1"/>
      <c r="E2" s="1"/>
      <c r="F2" s="1"/>
      <c r="G2" s="1"/>
    </row>
    <row r="3" spans="1:7" ht="81" customHeight="1" x14ac:dyDescent="0.25">
      <c r="A3" s="144" t="s">
        <v>127</v>
      </c>
      <c r="B3" s="145"/>
      <c r="C3" s="145"/>
      <c r="D3" s="145"/>
      <c r="E3" s="145"/>
      <c r="F3" s="51"/>
      <c r="G3" s="1"/>
    </row>
    <row r="4" spans="1:7" ht="9" customHeight="1" x14ac:dyDescent="0.25">
      <c r="A4" s="3"/>
      <c r="B4" s="1"/>
      <c r="C4" s="1"/>
      <c r="D4" s="1"/>
      <c r="E4" s="1"/>
      <c r="F4" s="1"/>
      <c r="G4" s="1"/>
    </row>
    <row r="5" spans="1:7" ht="15" customHeight="1" x14ac:dyDescent="0.25">
      <c r="A5" s="4" t="s">
        <v>1</v>
      </c>
      <c r="B5" s="1"/>
      <c r="C5" s="1"/>
      <c r="D5" s="1"/>
      <c r="E5" s="1"/>
      <c r="F5" s="1"/>
      <c r="G5" s="1"/>
    </row>
    <row r="6" spans="1:7" ht="15" customHeight="1" x14ac:dyDescent="0.25">
      <c r="A6" s="132"/>
      <c r="B6" s="133"/>
      <c r="C6" s="134"/>
      <c r="D6" s="1"/>
      <c r="E6" s="1"/>
      <c r="F6" s="1"/>
      <c r="G6" s="1"/>
    </row>
    <row r="7" spans="1:7" ht="16.350000000000001" customHeight="1" thickBot="1" x14ac:dyDescent="0.3">
      <c r="A7" s="5"/>
      <c r="B7" s="6"/>
      <c r="C7" s="6"/>
      <c r="D7" s="1"/>
      <c r="E7" s="1"/>
      <c r="F7" s="1"/>
      <c r="G7" s="1"/>
    </row>
    <row r="8" spans="1:7" ht="15" customHeight="1" x14ac:dyDescent="0.25">
      <c r="A8" s="125" t="s">
        <v>14</v>
      </c>
      <c r="B8" s="126"/>
      <c r="C8" s="127"/>
      <c r="D8" s="1"/>
      <c r="E8" s="1"/>
      <c r="F8" s="1"/>
      <c r="G8" s="1"/>
    </row>
    <row r="9" spans="1:7" ht="15" customHeight="1" x14ac:dyDescent="0.25">
      <c r="A9" s="128" t="s">
        <v>16</v>
      </c>
      <c r="B9" s="129"/>
      <c r="C9" s="19">
        <v>79</v>
      </c>
      <c r="D9" s="1"/>
      <c r="E9" s="55"/>
      <c r="F9" s="44"/>
      <c r="G9" s="1"/>
    </row>
    <row r="10" spans="1:7" ht="15" customHeight="1" x14ac:dyDescent="0.25">
      <c r="A10" s="128" t="s">
        <v>13</v>
      </c>
      <c r="B10" s="129"/>
      <c r="C10" s="19">
        <f>+C9-C11</f>
        <v>0</v>
      </c>
      <c r="D10" s="1"/>
      <c r="E10" s="55"/>
      <c r="F10" s="44"/>
      <c r="G10" s="1"/>
    </row>
    <row r="11" spans="1:7" ht="15" customHeight="1" thickBot="1" x14ac:dyDescent="0.3">
      <c r="A11" s="49" t="s">
        <v>32</v>
      </c>
      <c r="B11" s="17"/>
      <c r="C11" s="18">
        <f>+COUNTIF(D14:E52,"")+COUNTIF(A6,"")</f>
        <v>79</v>
      </c>
      <c r="D11" s="1"/>
      <c r="E11" s="55"/>
      <c r="F11" s="44"/>
      <c r="G11" s="1"/>
    </row>
    <row r="12" spans="1:7" ht="15" customHeight="1" x14ac:dyDescent="0.25">
      <c r="A12" s="9"/>
      <c r="B12" s="6"/>
      <c r="C12" s="6"/>
      <c r="D12" s="1"/>
      <c r="E12" s="43"/>
      <c r="F12" s="44"/>
      <c r="G12" s="1"/>
    </row>
    <row r="13" spans="1:7" ht="75.95" customHeight="1" x14ac:dyDescent="0.25">
      <c r="A13" s="45" t="s">
        <v>40</v>
      </c>
      <c r="B13" s="46" t="s">
        <v>35</v>
      </c>
      <c r="C13" s="45" t="s">
        <v>0</v>
      </c>
      <c r="D13" s="47" t="s">
        <v>36</v>
      </c>
      <c r="E13" s="48" t="s">
        <v>33</v>
      </c>
      <c r="F13" s="1"/>
      <c r="G13" s="1"/>
    </row>
    <row r="14" spans="1:7" ht="15" customHeight="1" x14ac:dyDescent="0.25">
      <c r="A14" s="82">
        <v>15</v>
      </c>
      <c r="B14" s="64" t="s">
        <v>84</v>
      </c>
      <c r="C14" s="64" t="s">
        <v>46</v>
      </c>
      <c r="D14" s="60"/>
      <c r="E14" s="60"/>
      <c r="F14" s="1"/>
      <c r="G14" s="1"/>
    </row>
    <row r="15" spans="1:7" ht="15" customHeight="1" x14ac:dyDescent="0.25">
      <c r="A15" s="82">
        <v>50</v>
      </c>
      <c r="B15" s="64" t="s">
        <v>85</v>
      </c>
      <c r="C15" s="64" t="s">
        <v>47</v>
      </c>
      <c r="D15" s="60"/>
      <c r="E15" s="60"/>
      <c r="F15" s="1"/>
      <c r="G15" s="1"/>
    </row>
    <row r="16" spans="1:7" ht="15" customHeight="1" x14ac:dyDescent="0.25">
      <c r="A16" s="82">
        <v>65</v>
      </c>
      <c r="B16" s="65" t="s">
        <v>86</v>
      </c>
      <c r="C16" s="65" t="s">
        <v>48</v>
      </c>
      <c r="D16" s="60"/>
      <c r="E16" s="60"/>
      <c r="F16" s="1"/>
      <c r="G16" s="1"/>
    </row>
    <row r="17" spans="1:7" ht="15" customHeight="1" x14ac:dyDescent="0.25">
      <c r="A17" s="82">
        <v>70</v>
      </c>
      <c r="B17" s="64" t="s">
        <v>87</v>
      </c>
      <c r="C17" s="64" t="s">
        <v>49</v>
      </c>
      <c r="D17" s="60"/>
      <c r="E17" s="60"/>
      <c r="F17" s="1"/>
      <c r="G17" s="1"/>
    </row>
    <row r="18" spans="1:7" ht="15" customHeight="1" x14ac:dyDescent="0.25">
      <c r="A18" s="82">
        <v>80</v>
      </c>
      <c r="B18" s="64" t="s">
        <v>88</v>
      </c>
      <c r="C18" s="64" t="s">
        <v>50</v>
      </c>
      <c r="D18" s="60"/>
      <c r="E18" s="60"/>
      <c r="F18" s="1"/>
      <c r="G18" s="1"/>
    </row>
    <row r="19" spans="1:7" ht="15" customHeight="1" x14ac:dyDescent="0.25">
      <c r="A19" s="82">
        <v>85</v>
      </c>
      <c r="B19" s="64" t="s">
        <v>89</v>
      </c>
      <c r="C19" s="64" t="s">
        <v>51</v>
      </c>
      <c r="D19" s="60"/>
      <c r="E19" s="60"/>
      <c r="F19" s="1"/>
      <c r="G19" s="1"/>
    </row>
    <row r="20" spans="1:7" ht="15" customHeight="1" x14ac:dyDescent="0.25">
      <c r="A20" s="83">
        <v>90</v>
      </c>
      <c r="B20" s="66" t="s">
        <v>90</v>
      </c>
      <c r="C20" s="66" t="s">
        <v>52</v>
      </c>
      <c r="D20" s="60"/>
      <c r="E20" s="60"/>
      <c r="F20" s="1"/>
      <c r="G20" s="1"/>
    </row>
    <row r="21" spans="1:7" ht="15" customHeight="1" x14ac:dyDescent="0.25">
      <c r="A21" s="82">
        <v>350</v>
      </c>
      <c r="B21" s="64" t="s">
        <v>91</v>
      </c>
      <c r="C21" s="64" t="s">
        <v>53</v>
      </c>
      <c r="D21" s="60"/>
      <c r="E21" s="60"/>
      <c r="F21" s="1"/>
      <c r="G21" s="1"/>
    </row>
    <row r="22" spans="1:7" ht="15" customHeight="1" x14ac:dyDescent="0.25">
      <c r="A22" s="82">
        <v>351</v>
      </c>
      <c r="B22" s="64" t="s">
        <v>92</v>
      </c>
      <c r="C22" s="64" t="s">
        <v>53</v>
      </c>
      <c r="D22" s="60"/>
      <c r="E22" s="60"/>
      <c r="F22" s="1"/>
      <c r="G22" s="1"/>
    </row>
    <row r="23" spans="1:7" ht="15" customHeight="1" x14ac:dyDescent="0.25">
      <c r="A23" s="82">
        <v>170</v>
      </c>
      <c r="B23" s="64" t="s">
        <v>93</v>
      </c>
      <c r="C23" s="64" t="s">
        <v>54</v>
      </c>
      <c r="D23" s="60"/>
      <c r="E23" s="60"/>
      <c r="F23" s="1"/>
      <c r="G23" s="1"/>
    </row>
    <row r="24" spans="1:7" ht="15" customHeight="1" x14ac:dyDescent="0.25">
      <c r="A24" s="82">
        <v>195</v>
      </c>
      <c r="B24" s="64" t="s">
        <v>94</v>
      </c>
      <c r="C24" s="64" t="s">
        <v>55</v>
      </c>
      <c r="D24" s="60"/>
      <c r="E24" s="60"/>
      <c r="F24" s="1"/>
      <c r="G24" s="1"/>
    </row>
    <row r="25" spans="1:7" ht="15" customHeight="1" x14ac:dyDescent="0.25">
      <c r="A25" s="82">
        <v>200</v>
      </c>
      <c r="B25" s="64" t="s">
        <v>95</v>
      </c>
      <c r="C25" s="64" t="s">
        <v>56</v>
      </c>
      <c r="D25" s="60"/>
      <c r="E25" s="60"/>
      <c r="F25" s="1"/>
      <c r="G25" s="1"/>
    </row>
    <row r="26" spans="1:7" ht="15" customHeight="1" x14ac:dyDescent="0.25">
      <c r="A26" s="82">
        <v>190</v>
      </c>
      <c r="B26" s="64" t="s">
        <v>96</v>
      </c>
      <c r="C26" s="64" t="s">
        <v>57</v>
      </c>
      <c r="D26" s="60"/>
      <c r="E26" s="60"/>
      <c r="F26" s="1"/>
      <c r="G26" s="1"/>
    </row>
    <row r="27" spans="1:7" ht="15" customHeight="1" x14ac:dyDescent="0.25">
      <c r="A27" s="82">
        <v>230</v>
      </c>
      <c r="B27" s="64" t="s">
        <v>97</v>
      </c>
      <c r="C27" s="64" t="s">
        <v>58</v>
      </c>
      <c r="D27" s="60"/>
      <c r="E27" s="60"/>
      <c r="F27" s="1"/>
      <c r="G27" s="1"/>
    </row>
    <row r="28" spans="1:7" ht="15" customHeight="1" x14ac:dyDescent="0.25">
      <c r="A28" s="82">
        <v>255</v>
      </c>
      <c r="B28" s="64" t="s">
        <v>98</v>
      </c>
      <c r="C28" s="64" t="s">
        <v>59</v>
      </c>
      <c r="D28" s="60"/>
      <c r="E28" s="60"/>
      <c r="F28" s="1"/>
      <c r="G28" s="1"/>
    </row>
    <row r="29" spans="1:7" ht="15" customHeight="1" x14ac:dyDescent="0.25">
      <c r="A29" s="83">
        <v>260</v>
      </c>
      <c r="B29" s="65" t="s">
        <v>99</v>
      </c>
      <c r="C29" s="65" t="s">
        <v>60</v>
      </c>
      <c r="D29" s="60"/>
      <c r="E29" s="60"/>
      <c r="F29" s="1"/>
      <c r="G29" s="1"/>
    </row>
    <row r="30" spans="1:7" ht="15" customHeight="1" x14ac:dyDescent="0.25">
      <c r="A30" s="82">
        <v>416</v>
      </c>
      <c r="B30" s="64" t="s">
        <v>100</v>
      </c>
      <c r="C30" s="64" t="s">
        <v>61</v>
      </c>
      <c r="D30" s="60"/>
      <c r="E30" s="60"/>
      <c r="F30" s="1"/>
      <c r="G30" s="1"/>
    </row>
    <row r="31" spans="1:7" ht="15" customHeight="1" x14ac:dyDescent="0.25">
      <c r="A31" s="82">
        <v>270</v>
      </c>
      <c r="B31" s="64" t="s">
        <v>101</v>
      </c>
      <c r="C31" s="64" t="s">
        <v>62</v>
      </c>
      <c r="D31" s="60"/>
      <c r="E31" s="60"/>
      <c r="F31" s="1"/>
      <c r="G31" s="1"/>
    </row>
    <row r="32" spans="1:7" ht="15" customHeight="1" x14ac:dyDescent="0.25">
      <c r="A32" s="82">
        <v>275</v>
      </c>
      <c r="B32" s="64" t="s">
        <v>102</v>
      </c>
      <c r="C32" s="64" t="s">
        <v>63</v>
      </c>
      <c r="D32" s="60"/>
      <c r="E32" s="60"/>
      <c r="F32" s="1"/>
      <c r="G32" s="1"/>
    </row>
    <row r="33" spans="1:7" ht="15" customHeight="1" x14ac:dyDescent="0.25">
      <c r="A33" s="82">
        <v>280</v>
      </c>
      <c r="B33" s="64" t="s">
        <v>103</v>
      </c>
      <c r="C33" s="64" t="s">
        <v>64</v>
      </c>
      <c r="D33" s="60"/>
      <c r="E33" s="60"/>
      <c r="F33" s="1"/>
      <c r="G33" s="1"/>
    </row>
    <row r="34" spans="1:7" ht="15" customHeight="1" x14ac:dyDescent="0.25">
      <c r="A34" s="82">
        <v>285</v>
      </c>
      <c r="B34" s="64" t="s">
        <v>104</v>
      </c>
      <c r="C34" s="64" t="s">
        <v>65</v>
      </c>
      <c r="D34" s="60"/>
      <c r="E34" s="60"/>
      <c r="F34" s="1"/>
      <c r="G34" s="1"/>
    </row>
    <row r="35" spans="1:7" ht="15" customHeight="1" x14ac:dyDescent="0.25">
      <c r="A35" s="82">
        <v>295</v>
      </c>
      <c r="B35" s="64" t="s">
        <v>105</v>
      </c>
      <c r="C35" s="64" t="s">
        <v>66</v>
      </c>
      <c r="D35" s="60"/>
      <c r="E35" s="60"/>
      <c r="F35" s="1"/>
      <c r="G35" s="1"/>
    </row>
    <row r="36" spans="1:7" ht="15" customHeight="1" x14ac:dyDescent="0.25">
      <c r="A36" s="82">
        <v>315</v>
      </c>
      <c r="B36" s="64" t="s">
        <v>106</v>
      </c>
      <c r="C36" s="64" t="s">
        <v>67</v>
      </c>
      <c r="D36" s="60"/>
      <c r="E36" s="60"/>
      <c r="F36" s="1"/>
      <c r="G36" s="1"/>
    </row>
    <row r="37" spans="1:7" ht="15" customHeight="1" x14ac:dyDescent="0.25">
      <c r="A37" s="82">
        <v>300</v>
      </c>
      <c r="B37" s="64" t="s">
        <v>107</v>
      </c>
      <c r="C37" s="64" t="s">
        <v>68</v>
      </c>
      <c r="D37" s="60"/>
      <c r="E37" s="60"/>
      <c r="F37" s="1"/>
      <c r="G37" s="1"/>
    </row>
    <row r="38" spans="1:7" ht="15" customHeight="1" x14ac:dyDescent="0.25">
      <c r="A38" s="82">
        <v>305</v>
      </c>
      <c r="B38" s="64" t="s">
        <v>108</v>
      </c>
      <c r="C38" s="64" t="s">
        <v>69</v>
      </c>
      <c r="D38" s="60"/>
      <c r="E38" s="60"/>
      <c r="F38" s="1"/>
      <c r="G38" s="1"/>
    </row>
    <row r="39" spans="1:7" ht="15" customHeight="1" x14ac:dyDescent="0.25">
      <c r="A39" s="82">
        <v>310</v>
      </c>
      <c r="B39" s="64" t="s">
        <v>109</v>
      </c>
      <c r="C39" s="64" t="s">
        <v>70</v>
      </c>
      <c r="D39" s="60"/>
      <c r="E39" s="60"/>
      <c r="F39" s="1"/>
      <c r="G39" s="1"/>
    </row>
    <row r="40" spans="1:7" ht="15" customHeight="1" x14ac:dyDescent="0.25">
      <c r="A40" s="82">
        <v>360</v>
      </c>
      <c r="B40" s="64" t="s">
        <v>110</v>
      </c>
      <c r="C40" s="64" t="s">
        <v>71</v>
      </c>
      <c r="D40" s="60"/>
      <c r="E40" s="60"/>
      <c r="F40" s="1"/>
      <c r="G40" s="1"/>
    </row>
    <row r="41" spans="1:7" ht="15" customHeight="1" x14ac:dyDescent="0.25">
      <c r="A41" s="82">
        <v>370</v>
      </c>
      <c r="B41" s="67" t="s">
        <v>111</v>
      </c>
      <c r="C41" s="67" t="s">
        <v>72</v>
      </c>
      <c r="D41" s="60"/>
      <c r="E41" s="60"/>
      <c r="F41" s="1"/>
      <c r="G41" s="1"/>
    </row>
    <row r="42" spans="1:7" ht="15" customHeight="1" x14ac:dyDescent="0.25">
      <c r="A42" s="82">
        <v>380</v>
      </c>
      <c r="B42" s="64" t="s">
        <v>112</v>
      </c>
      <c r="C42" s="64" t="s">
        <v>73</v>
      </c>
      <c r="D42" s="60"/>
      <c r="E42" s="60"/>
      <c r="F42" s="1"/>
      <c r="G42" s="1"/>
    </row>
    <row r="43" spans="1:7" ht="15" customHeight="1" x14ac:dyDescent="0.25">
      <c r="A43" s="82">
        <v>390</v>
      </c>
      <c r="B43" s="66" t="s">
        <v>113</v>
      </c>
      <c r="C43" s="66" t="s">
        <v>74</v>
      </c>
      <c r="D43" s="60"/>
      <c r="E43" s="60"/>
      <c r="F43" s="1"/>
      <c r="G43" s="1"/>
    </row>
    <row r="44" spans="1:7" ht="15" customHeight="1" x14ac:dyDescent="0.25">
      <c r="A44" s="82">
        <v>425</v>
      </c>
      <c r="B44" s="65" t="s">
        <v>114</v>
      </c>
      <c r="C44" s="65" t="s">
        <v>75</v>
      </c>
      <c r="D44" s="60"/>
      <c r="E44" s="60"/>
      <c r="F44" s="1"/>
      <c r="G44" s="1"/>
    </row>
    <row r="45" spans="1:7" ht="15" customHeight="1" x14ac:dyDescent="0.25">
      <c r="A45" s="82">
        <v>435</v>
      </c>
      <c r="B45" s="64" t="s">
        <v>115</v>
      </c>
      <c r="C45" s="64" t="s">
        <v>76</v>
      </c>
      <c r="D45" s="60"/>
      <c r="E45" s="60"/>
      <c r="F45" s="1"/>
      <c r="G45" s="1"/>
    </row>
    <row r="46" spans="1:7" ht="15" customHeight="1" x14ac:dyDescent="0.25">
      <c r="A46" s="82">
        <v>465</v>
      </c>
      <c r="B46" s="64" t="s">
        <v>116</v>
      </c>
      <c r="C46" s="64" t="s">
        <v>77</v>
      </c>
      <c r="D46" s="60"/>
      <c r="E46" s="60"/>
      <c r="F46" s="1"/>
      <c r="G46" s="1"/>
    </row>
    <row r="47" spans="1:7" ht="15" customHeight="1" x14ac:dyDescent="0.25">
      <c r="A47" s="82">
        <v>110</v>
      </c>
      <c r="B47" s="64" t="s">
        <v>117</v>
      </c>
      <c r="C47" s="64" t="s">
        <v>78</v>
      </c>
      <c r="D47" s="60"/>
      <c r="E47" s="60"/>
      <c r="F47" s="1"/>
      <c r="G47" s="1"/>
    </row>
    <row r="48" spans="1:7" ht="15" customHeight="1" x14ac:dyDescent="0.25">
      <c r="A48" s="82">
        <v>571</v>
      </c>
      <c r="B48" s="64" t="s">
        <v>118</v>
      </c>
      <c r="C48" s="64" t="s">
        <v>79</v>
      </c>
      <c r="D48" s="60"/>
      <c r="E48" s="60"/>
      <c r="F48" s="1"/>
      <c r="G48" s="1"/>
    </row>
    <row r="49" spans="1:7" ht="15" customHeight="1" x14ac:dyDescent="0.25">
      <c r="A49" s="82">
        <v>595</v>
      </c>
      <c r="B49" s="64" t="s">
        <v>119</v>
      </c>
      <c r="C49" s="64" t="s">
        <v>80</v>
      </c>
      <c r="D49" s="60"/>
      <c r="E49" s="60"/>
      <c r="F49" s="1"/>
      <c r="G49" s="1"/>
    </row>
    <row r="50" spans="1:7" ht="15" customHeight="1" x14ac:dyDescent="0.25">
      <c r="A50" s="82">
        <v>600</v>
      </c>
      <c r="B50" s="64" t="s">
        <v>120</v>
      </c>
      <c r="C50" s="64" t="s">
        <v>81</v>
      </c>
      <c r="D50" s="60"/>
      <c r="E50" s="60"/>
      <c r="F50" s="1"/>
      <c r="G50" s="1"/>
    </row>
    <row r="51" spans="1:7" ht="15" customHeight="1" x14ac:dyDescent="0.25">
      <c r="A51" s="82">
        <v>605</v>
      </c>
      <c r="B51" s="64" t="s">
        <v>121</v>
      </c>
      <c r="C51" s="64" t="s">
        <v>82</v>
      </c>
      <c r="D51" s="60"/>
      <c r="E51" s="60"/>
      <c r="F51" s="1"/>
      <c r="G51" s="1"/>
    </row>
    <row r="52" spans="1:7" ht="15" customHeight="1" thickBot="1" x14ac:dyDescent="0.3">
      <c r="A52" s="82">
        <v>361</v>
      </c>
      <c r="B52" s="64" t="s">
        <v>122</v>
      </c>
      <c r="C52" s="64" t="s">
        <v>83</v>
      </c>
      <c r="D52" s="60"/>
      <c r="E52" s="60"/>
      <c r="F52" s="1"/>
      <c r="G52" s="1"/>
    </row>
    <row r="53" spans="1:7" ht="26.45" customHeight="1" thickBot="1" x14ac:dyDescent="0.3">
      <c r="A53" s="135" t="s">
        <v>17</v>
      </c>
      <c r="B53" s="136"/>
      <c r="C53" s="137"/>
      <c r="D53" s="14">
        <f>+SUM(D14:D52)</f>
        <v>0</v>
      </c>
      <c r="E53" s="15">
        <f>+SUM(E14:E52)</f>
        <v>0</v>
      </c>
      <c r="F53" s="1"/>
      <c r="G53" s="1"/>
    </row>
    <row r="54" spans="1:7" ht="21" customHeight="1" thickBot="1" x14ac:dyDescent="0.3">
      <c r="A54" s="10"/>
      <c r="B54" s="11"/>
      <c r="C54" s="11"/>
      <c r="D54" s="12"/>
      <c r="E54" s="12"/>
      <c r="F54" s="1"/>
      <c r="G54" s="1"/>
    </row>
    <row r="55" spans="1:7" ht="26.45" customHeight="1" thickBot="1" x14ac:dyDescent="0.3">
      <c r="A55" s="135" t="s">
        <v>12</v>
      </c>
      <c r="B55" s="136"/>
      <c r="C55" s="137"/>
      <c r="D55" s="16"/>
      <c r="E55" s="12"/>
      <c r="F55" s="1"/>
      <c r="G55" s="1"/>
    </row>
    <row r="56" spans="1:7" ht="30" customHeight="1" x14ac:dyDescent="0.25">
      <c r="A56" s="138" t="s">
        <v>38</v>
      </c>
      <c r="B56" s="139"/>
      <c r="C56" s="140"/>
      <c r="D56" s="78">
        <f>+D53</f>
        <v>0</v>
      </c>
      <c r="E56" s="12"/>
      <c r="F56" s="1"/>
      <c r="G56" s="1"/>
    </row>
    <row r="57" spans="1:7" ht="30" customHeight="1" x14ac:dyDescent="0.25">
      <c r="A57" s="141" t="s">
        <v>39</v>
      </c>
      <c r="B57" s="142"/>
      <c r="C57" s="143"/>
      <c r="D57" s="79">
        <f>+E53</f>
        <v>0</v>
      </c>
      <c r="E57" s="12"/>
      <c r="F57" s="1"/>
      <c r="G57" s="1"/>
    </row>
    <row r="58" spans="1:7" ht="30" customHeight="1" x14ac:dyDescent="0.25">
      <c r="A58" s="146" t="s">
        <v>37</v>
      </c>
      <c r="B58" s="147"/>
      <c r="C58" s="148"/>
      <c r="D58" s="80">
        <f>+Ekstraopgaver!E45</f>
        <v>0</v>
      </c>
      <c r="E58" s="12"/>
      <c r="F58" s="1"/>
      <c r="G58" s="1"/>
    </row>
    <row r="59" spans="1:7" ht="30" customHeight="1" thickBot="1" x14ac:dyDescent="0.3">
      <c r="A59" s="109" t="s">
        <v>139</v>
      </c>
      <c r="C59" s="96"/>
      <c r="D59" s="110">
        <f>+Optioner!E25</f>
        <v>0</v>
      </c>
      <c r="E59" s="12"/>
      <c r="F59" s="1"/>
      <c r="G59" s="1"/>
    </row>
    <row r="60" spans="1:7" ht="36.6" customHeight="1" thickTop="1" thickBot="1" x14ac:dyDescent="0.3">
      <c r="A60" s="149" t="s">
        <v>128</v>
      </c>
      <c r="B60" s="150"/>
      <c r="C60" s="151"/>
      <c r="D60" s="13">
        <f>+SUM(D56:D59)</f>
        <v>0</v>
      </c>
      <c r="E60" s="12"/>
      <c r="F60" s="1"/>
      <c r="G60" s="1"/>
    </row>
    <row r="61" spans="1:7" ht="15.75" thickTop="1" x14ac:dyDescent="0.25">
      <c r="A61" s="1"/>
      <c r="B61" s="1"/>
      <c r="C61" s="1"/>
      <c r="D61" s="1"/>
      <c r="E61" s="1"/>
      <c r="F61" s="1"/>
      <c r="G61" s="1"/>
    </row>
    <row r="62" spans="1:7" x14ac:dyDescent="0.25">
      <c r="A62" s="7" t="s">
        <v>2</v>
      </c>
      <c r="B62" s="8"/>
      <c r="C62" s="8"/>
      <c r="D62" s="8"/>
      <c r="E62" s="1"/>
      <c r="F62" s="1"/>
      <c r="G62" s="1"/>
    </row>
    <row r="63" spans="1:7" x14ac:dyDescent="0.25">
      <c r="A63" s="8"/>
      <c r="B63" s="8"/>
      <c r="C63" s="8"/>
      <c r="D63" s="8"/>
      <c r="E63" s="1"/>
      <c r="F63" s="1"/>
      <c r="G63" s="1"/>
    </row>
    <row r="64" spans="1:7" x14ac:dyDescent="0.25">
      <c r="A64" s="7" t="s">
        <v>3</v>
      </c>
      <c r="B64" s="8"/>
      <c r="C64" s="8"/>
      <c r="D64" s="8"/>
      <c r="E64" s="1"/>
      <c r="F64" s="1"/>
      <c r="G64" s="1"/>
    </row>
    <row r="65" spans="1:7" ht="20.100000000000001" customHeight="1" x14ac:dyDescent="0.25">
      <c r="A65" s="154" t="s">
        <v>43</v>
      </c>
      <c r="B65" s="155"/>
      <c r="C65" s="155"/>
      <c r="D65" s="155"/>
      <c r="E65" s="155"/>
      <c r="F65" s="56"/>
      <c r="G65" s="1"/>
    </row>
    <row r="66" spans="1:7" ht="20.45" customHeight="1" x14ac:dyDescent="0.25">
      <c r="A66" s="152" t="s">
        <v>44</v>
      </c>
      <c r="B66" s="153"/>
      <c r="C66" s="153"/>
      <c r="D66" s="153"/>
      <c r="E66" s="153"/>
      <c r="F66" s="57"/>
      <c r="G66" s="1"/>
    </row>
    <row r="67" spans="1:7" x14ac:dyDescent="0.25">
      <c r="A67" s="130"/>
      <c r="B67" s="131"/>
      <c r="C67" s="131"/>
      <c r="D67" s="131"/>
      <c r="E67" s="131"/>
      <c r="F67" s="131"/>
      <c r="G67" s="1"/>
    </row>
    <row r="68" spans="1:7" x14ac:dyDescent="0.25">
      <c r="A68" s="1"/>
      <c r="B68" s="1"/>
      <c r="C68" s="1"/>
      <c r="D68" s="1"/>
      <c r="E68" s="1"/>
      <c r="F68" s="1"/>
      <c r="G68" s="1"/>
    </row>
    <row r="69" spans="1:7" x14ac:dyDescent="0.25">
      <c r="A69" s="1"/>
      <c r="B69" s="1"/>
      <c r="C69" s="1"/>
      <c r="D69" s="1"/>
    </row>
    <row r="70" spans="1:7" x14ac:dyDescent="0.25">
      <c r="A70" s="1"/>
      <c r="B70" s="1"/>
      <c r="C70" s="1"/>
      <c r="D70" s="1"/>
    </row>
    <row r="71" spans="1:7" x14ac:dyDescent="0.25">
      <c r="A71" s="1"/>
      <c r="B71" s="1"/>
      <c r="C71" s="1"/>
      <c r="D71" s="1"/>
    </row>
    <row r="72" spans="1:7" x14ac:dyDescent="0.25">
      <c r="A72" s="1"/>
      <c r="B72" s="1"/>
      <c r="C72" s="1"/>
      <c r="D72" s="1"/>
    </row>
    <row r="73" spans="1:7" x14ac:dyDescent="0.25">
      <c r="A73" s="1"/>
      <c r="B73" s="1"/>
      <c r="C73" s="1"/>
      <c r="D73" s="1"/>
    </row>
    <row r="74" spans="1:7" x14ac:dyDescent="0.25">
      <c r="A74" s="1"/>
      <c r="B74" s="1"/>
      <c r="C74" s="1"/>
      <c r="D74" s="1"/>
    </row>
    <row r="75" spans="1:7" x14ac:dyDescent="0.25">
      <c r="A75" s="1"/>
      <c r="B75" s="1"/>
      <c r="C75" s="1"/>
      <c r="D75" s="1"/>
    </row>
    <row r="76" spans="1:7" x14ac:dyDescent="0.25">
      <c r="A76" s="1"/>
      <c r="B76" s="1"/>
      <c r="C76" s="1"/>
      <c r="D76" s="1"/>
    </row>
    <row r="77" spans="1:7" x14ac:dyDescent="0.25">
      <c r="A77" s="1"/>
      <c r="B77" s="1"/>
      <c r="C77" s="1"/>
      <c r="D77" s="1"/>
    </row>
    <row r="78" spans="1:7" x14ac:dyDescent="0.25">
      <c r="A78" s="1"/>
      <c r="B78" s="1"/>
      <c r="C78" s="1"/>
      <c r="D78" s="1"/>
    </row>
    <row r="79" spans="1:7" x14ac:dyDescent="0.25">
      <c r="A79" s="1"/>
      <c r="B79" s="1"/>
      <c r="C79" s="1"/>
      <c r="D79" s="1"/>
    </row>
    <row r="80" spans="1:7" x14ac:dyDescent="0.25">
      <c r="A80" s="1"/>
      <c r="B80" s="1"/>
      <c r="C80" s="1"/>
      <c r="D80" s="1"/>
    </row>
  </sheetData>
  <sheetProtection algorithmName="SHA-512" hashValue="Pa9I1Ob0qbXCsw2RWOgh/bmIjvxGlih2qKCbaoBpttBSi7WIwIhXh+i5R0/Arjk1e1WsYgkGHE+tDNvMbtZw2g==" saltValue="uTK4OiIu+r5pC+TPxQ2D5g==" spinCount="100000" sheet="1" objects="1" scenarios="1"/>
  <mergeCells count="14">
    <mergeCell ref="A3:E3"/>
    <mergeCell ref="A58:C58"/>
    <mergeCell ref="A60:C60"/>
    <mergeCell ref="A66:E66"/>
    <mergeCell ref="A65:E65"/>
    <mergeCell ref="A67:F67"/>
    <mergeCell ref="A8:C8"/>
    <mergeCell ref="A6:C6"/>
    <mergeCell ref="A9:B9"/>
    <mergeCell ref="A10:B10"/>
    <mergeCell ref="A53:C53"/>
    <mergeCell ref="A55:C55"/>
    <mergeCell ref="A56:C56"/>
    <mergeCell ref="A57:C57"/>
  </mergeCells>
  <pageMargins left="0.70866141732283472" right="0.70866141732283472" top="0.94488188976377963" bottom="0.74803149606299213" header="0.31496062992125984" footer="0.31496062992125984"/>
  <pageSetup paperSize="9" orientation="landscape" horizontalDpi="300" verticalDpi="300" r:id="rId1"/>
  <headerFooter>
    <oddHeader xml:space="preserve">&amp;L&amp;"Garamond,Fed"Kontrakt
Gentofte Kommune - Rengøringsservice og vinduepolering 
</oddHeader>
    <oddFooter>&amp;L&amp;"Garamond,Normal"&amp;10 31.01.2022 - Dansk Servicerådgivning ApS
Side &amp;P af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B0093-DFAA-47A0-94BD-1C1647DBECDC}">
  <dimension ref="A1:F27"/>
  <sheetViews>
    <sheetView tabSelected="1" topLeftCell="A7" workbookViewId="0">
      <selection activeCell="B22" sqref="B22"/>
    </sheetView>
  </sheetViews>
  <sheetFormatPr defaultRowHeight="15" x14ac:dyDescent="0.25"/>
  <cols>
    <col min="1" max="1" width="59.5703125" bestFit="1" customWidth="1"/>
    <col min="2" max="2" width="28.7109375" customWidth="1"/>
    <col min="3" max="3" width="15.7109375" customWidth="1"/>
    <col min="4" max="4" width="24.7109375" customWidth="1"/>
    <col min="5" max="5" width="21" customWidth="1"/>
  </cols>
  <sheetData>
    <row r="1" spans="1:5" ht="18.75" x14ac:dyDescent="0.3">
      <c r="A1" s="2" t="s">
        <v>45</v>
      </c>
    </row>
    <row r="3" spans="1:5" ht="105.95" customHeight="1" x14ac:dyDescent="0.25">
      <c r="A3" s="156" t="s">
        <v>130</v>
      </c>
      <c r="B3" s="156"/>
      <c r="C3" s="156"/>
      <c r="D3" s="156"/>
      <c r="E3" s="156"/>
    </row>
    <row r="5" spans="1:5" ht="15.75" x14ac:dyDescent="0.25">
      <c r="A5" s="4" t="s">
        <v>1</v>
      </c>
    </row>
    <row r="6" spans="1:5" ht="15.75" x14ac:dyDescent="0.25">
      <c r="A6" s="132"/>
      <c r="B6" s="157"/>
      <c r="C6" s="158"/>
    </row>
    <row r="7" spans="1:5" ht="15.75" thickBot="1" x14ac:dyDescent="0.3"/>
    <row r="8" spans="1:5" ht="15" customHeight="1" x14ac:dyDescent="0.25">
      <c r="A8" s="159" t="s">
        <v>14</v>
      </c>
      <c r="B8" s="160"/>
      <c r="C8" s="161"/>
    </row>
    <row r="9" spans="1:5" ht="15" customHeight="1" x14ac:dyDescent="0.25">
      <c r="A9" s="141" t="s">
        <v>16</v>
      </c>
      <c r="B9" s="162"/>
      <c r="C9" s="19">
        <v>5</v>
      </c>
    </row>
    <row r="10" spans="1:5" ht="15" customHeight="1" x14ac:dyDescent="0.25">
      <c r="A10" s="141" t="s">
        <v>13</v>
      </c>
      <c r="B10" s="162"/>
      <c r="C10" s="19"/>
    </row>
    <row r="11" spans="1:5" ht="16.5" thickBot="1" x14ac:dyDescent="0.3">
      <c r="A11" s="49" t="s">
        <v>32</v>
      </c>
      <c r="B11" s="17"/>
      <c r="C11" s="18">
        <f>+COUNTIF(C17,"")+COUNTIF(C19,"")+COUNTIF(C22,"")+COUNTIF(C24,"")+COUNTIF(A6,"")</f>
        <v>5</v>
      </c>
    </row>
    <row r="14" spans="1:5" ht="45" x14ac:dyDescent="0.25">
      <c r="A14" s="84" t="s">
        <v>4</v>
      </c>
      <c r="B14" s="85" t="s">
        <v>5</v>
      </c>
      <c r="C14" s="86" t="s">
        <v>18</v>
      </c>
      <c r="D14" s="86" t="s">
        <v>6</v>
      </c>
      <c r="E14" s="86" t="s">
        <v>132</v>
      </c>
    </row>
    <row r="15" spans="1:5" ht="20.100000000000001" customHeight="1" x14ac:dyDescent="0.25">
      <c r="A15" s="87" t="s">
        <v>137</v>
      </c>
      <c r="B15" s="88"/>
      <c r="C15" s="88"/>
      <c r="D15" s="88"/>
      <c r="E15" s="89"/>
    </row>
    <row r="16" spans="1:5" ht="15" customHeight="1" x14ac:dyDescent="0.25">
      <c r="A16" s="90" t="s">
        <v>133</v>
      </c>
      <c r="B16" s="91"/>
      <c r="C16" s="91"/>
      <c r="D16" s="91"/>
      <c r="E16" s="91"/>
    </row>
    <row r="17" spans="1:6" ht="15" customHeight="1" x14ac:dyDescent="0.25">
      <c r="A17" s="92" t="s">
        <v>134</v>
      </c>
      <c r="B17" s="93" t="s">
        <v>140</v>
      </c>
      <c r="C17" s="81"/>
      <c r="D17" s="94">
        <v>305</v>
      </c>
      <c r="E17" s="77">
        <f>C17*D17</f>
        <v>0</v>
      </c>
    </row>
    <row r="18" spans="1:6" ht="15" customHeight="1" x14ac:dyDescent="0.25">
      <c r="A18" s="90" t="s">
        <v>133</v>
      </c>
      <c r="B18" s="91"/>
      <c r="C18" s="91"/>
      <c r="D18" s="91"/>
      <c r="E18" s="91"/>
    </row>
    <row r="19" spans="1:6" ht="15" customHeight="1" x14ac:dyDescent="0.25">
      <c r="A19" s="93" t="s">
        <v>135</v>
      </c>
      <c r="B19" s="93" t="s">
        <v>140</v>
      </c>
      <c r="C19" s="81"/>
      <c r="D19" s="101">
        <v>60</v>
      </c>
      <c r="E19" s="102">
        <f>C19*D19</f>
        <v>0</v>
      </c>
    </row>
    <row r="20" spans="1:6" ht="20.100000000000001" customHeight="1" x14ac:dyDescent="0.25">
      <c r="A20" s="108" t="s">
        <v>138</v>
      </c>
      <c r="B20" s="98"/>
      <c r="C20" s="99"/>
      <c r="D20" s="100"/>
      <c r="E20" s="103"/>
    </row>
    <row r="21" spans="1:6" ht="15" customHeight="1" x14ac:dyDescent="0.25">
      <c r="A21" s="90" t="s">
        <v>133</v>
      </c>
      <c r="B21" s="91"/>
      <c r="C21" s="112"/>
      <c r="D21" s="104"/>
      <c r="E21" s="105"/>
    </row>
    <row r="22" spans="1:6" ht="15" customHeight="1" x14ac:dyDescent="0.25">
      <c r="A22" s="92" t="s">
        <v>134</v>
      </c>
      <c r="B22" s="93" t="s">
        <v>140</v>
      </c>
      <c r="C22" s="81"/>
      <c r="D22" s="97">
        <v>305</v>
      </c>
      <c r="E22" s="77">
        <f>C22*D22</f>
        <v>0</v>
      </c>
    </row>
    <row r="23" spans="1:6" ht="15" customHeight="1" x14ac:dyDescent="0.25">
      <c r="A23" s="90" t="s">
        <v>133</v>
      </c>
      <c r="B23" s="91"/>
      <c r="C23" s="112"/>
      <c r="D23" s="106"/>
      <c r="E23" s="107"/>
    </row>
    <row r="24" spans="1:6" ht="15" customHeight="1" x14ac:dyDescent="0.25">
      <c r="A24" s="93" t="s">
        <v>135</v>
      </c>
      <c r="B24" s="93" t="s">
        <v>140</v>
      </c>
      <c r="C24" s="81"/>
      <c r="D24" s="97">
        <v>60</v>
      </c>
      <c r="E24" s="77">
        <f>C24*D24</f>
        <v>0</v>
      </c>
    </row>
    <row r="25" spans="1:6" ht="15" customHeight="1" x14ac:dyDescent="0.25">
      <c r="A25" s="108" t="s">
        <v>136</v>
      </c>
      <c r="B25" s="95"/>
      <c r="C25" s="95"/>
      <c r="D25" s="95"/>
      <c r="E25" s="111">
        <f>SUM(E17:E24)</f>
        <v>0</v>
      </c>
    </row>
    <row r="27" spans="1:6" x14ac:dyDescent="0.25">
      <c r="A27" s="122" t="s">
        <v>131</v>
      </c>
      <c r="B27" s="123"/>
      <c r="C27" s="123"/>
      <c r="D27" s="114"/>
      <c r="E27" s="114"/>
      <c r="F27" s="114"/>
    </row>
  </sheetData>
  <sheetProtection algorithmName="SHA-512" hashValue="H41OZs0Wl/vWcSxpNlCKwEGBOwuQrERKU3ujuEt8h9J2r0i+bumr8vjVH/HQJfj8jYlBlgyUovveJn9Ar3piVg==" saltValue="INbYN8uYx2tGAFD4JMa0WA==" spinCount="100000" sheet="1" objects="1" scenarios="1"/>
  <mergeCells count="6">
    <mergeCell ref="A27:F27"/>
    <mergeCell ref="A3:E3"/>
    <mergeCell ref="A6:C6"/>
    <mergeCell ref="A8:C8"/>
    <mergeCell ref="A9:B9"/>
    <mergeCell ref="A10:B10"/>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GetOrganized dokument" ma:contentTypeID="0x010100AC085CFC53BC46CEA2EADE194AD9D48200B6C7B76AAAEEEB4BA853923F44767F0B" ma:contentTypeVersion="1" ma:contentTypeDescription="GetOrganized dokument" ma:contentTypeScope="" ma:versionID="a29e6d7fa2859828f005c2d890843e5c">
  <xsd:schema xmlns:xsd="http://www.w3.org/2001/XMLSchema" xmlns:xs="http://www.w3.org/2001/XMLSchema" xmlns:p="http://schemas.microsoft.com/office/2006/metadata/properties" xmlns:ns1="http://schemas.microsoft.com/sharepoint/v3" xmlns:ns2="528E3331-20A0-47A7-A583-CC0A6AA02DA6" xmlns:ns3="8eedd7e2-8c0a-4de0-a23b-7512daed0b5c" xmlns:ns4="e7978d6f-89e2-4976-930d-b0de8dbcd927" xmlns:ns5="528e3331-20a0-47a7-a583-cc0a6aa02da6" targetNamespace="http://schemas.microsoft.com/office/2006/metadata/properties" ma:root="true" ma:fieldsID="8a7d6ae47debc6370bb2de17d539d84c" ns1:_="" ns2:_="" ns3:_="" ns4:_="" ns5:_="">
    <xsd:import namespace="http://schemas.microsoft.com/sharepoint/v3"/>
    <xsd:import namespace="528E3331-20A0-47A7-A583-CC0A6AA02DA6"/>
    <xsd:import namespace="8eedd7e2-8c0a-4de0-a23b-7512daed0b5c"/>
    <xsd:import namespace="e7978d6f-89e2-4976-930d-b0de8dbcd927"/>
    <xsd:import namespace="528e3331-20a0-47a7-a583-cc0a6aa02da6"/>
    <xsd:element name="properties">
      <xsd:complexType>
        <xsd:sequence>
          <xsd:element name="documentManagement">
            <xsd:complexType>
              <xsd:all>
                <xsd:element ref="ns1:Classification" minOccurs="0"/>
                <xsd:element ref="ns1:Korrespondance" minOccurs="0"/>
                <xsd:element ref="ns1:CaseOwner" minOccurs="0"/>
                <xsd:element ref="ns2:Dato" minOccurs="0"/>
                <xsd:element ref="ns2:Afsender" minOccurs="0"/>
                <xsd:element ref="ns2:Modtager" minOccurs="0"/>
                <xsd:element ref="ns1:Forsendelsesdato" minOccurs="0"/>
                <xsd:element ref="ns1:TrackID" minOccurs="0"/>
                <xsd:element ref="ns1:CaseID" minOccurs="0"/>
                <xsd:element ref="ns1:DocID" minOccurs="0"/>
                <xsd:element ref="ns1:Finalized" minOccurs="0"/>
                <xsd:element ref="ns1:Related" minOccurs="0"/>
                <xsd:element ref="ns1:RegistrationDate" minOccurs="0"/>
                <xsd:element ref="ns1:CaseRecordNumber" minOccurs="0"/>
                <xsd:element ref="ns1:LocalAttachment" minOccurs="0"/>
                <xsd:element ref="ns1:CCMTemplateName" minOccurs="0"/>
                <xsd:element ref="ns1:CCMTemplateVersion" minOccurs="0"/>
                <xsd:element ref="ns1:CCMTemplateID" minOccurs="0"/>
                <xsd:element ref="ns1:CCMSystemID" minOccurs="0"/>
                <xsd:element ref="ns1:WasEncrypted" minOccurs="0"/>
                <xsd:element ref="ns1:WasSigned" minOccurs="0"/>
                <xsd:element ref="ns1:MailHasAttachments" minOccurs="0"/>
                <xsd:element ref="ns1:CCMConversation" minOccurs="0"/>
                <xsd:element ref="ns2:a3c7f3665c3f4ddab65e7e70f16e8438" minOccurs="0"/>
                <xsd:element ref="ns3:TaxCatchAll" minOccurs="0"/>
                <xsd:element ref="ns2:CCMAgendaDocumentStatus" minOccurs="0"/>
                <xsd:element ref="ns2:CCMAgendaStatus" minOccurs="0"/>
                <xsd:element ref="ns2:CCMMeetingCaseId" minOccurs="0"/>
                <xsd:element ref="ns2:CCMMeetingCaseInstanceId" minOccurs="0"/>
                <xsd:element ref="ns2:CCMAgendaItemId" minOccurs="0"/>
                <xsd:element ref="ns2:CCMMeetingCaseLink" minOccurs="0"/>
                <xsd:element ref="ns2:AgendaStatusIcon" minOccurs="0"/>
                <xsd:element ref="ns4:CaptiaHistorik" minOccurs="0"/>
                <xsd:element ref="ns1:CCMVisualId" minOccurs="0"/>
                <xsd:element ref="ns1:CCMOriginalDocID" minOccurs="0"/>
                <xsd:element ref="ns1:CCMCognitiveType" minOccurs="0"/>
                <xsd:element ref="ns1:CCMMetadataExtractionStatus" minOccurs="0"/>
                <xsd:element ref="ns1:CCMPageCount" minOccurs="0"/>
                <xsd:element ref="ns1:CCMCommentCount" minOccurs="0"/>
                <xsd:element ref="ns1:CCMPreviewAnnotationsTasks" minOccurs="0"/>
                <xsd:element ref="ns5:Fris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lassification" ma:index="2" nillable="true" ma:displayName="Klassifikation" ma:hidden="true" ma:internalName="Classification">
      <xsd:simpleType>
        <xsd:restriction base="dms:Choice">
          <xsd:enumeration value="Offentlig"/>
          <xsd:enumeration value="Intern"/>
          <xsd:enumeration value="Fortrolig"/>
        </xsd:restriction>
      </xsd:simpleType>
    </xsd:element>
    <xsd:element name="Korrespondance" ma:index="3" nillable="true" ma:displayName="Korrespondance" ma:default="Intern" ma:format="Dropdown" ma:internalName="Korrespondance">
      <xsd:simpleType>
        <xsd:restriction base="dms:Choice">
          <xsd:enumeration value="Intern"/>
          <xsd:enumeration value="Indgående"/>
          <xsd:enumeration value="Udgående"/>
        </xsd:restriction>
      </xsd:simpleType>
    </xsd:element>
    <xsd:element name="CaseOwner" ma:index="4" nillable="true" ma:displayName="Sagsbehandler" ma:default="129;#Jens Sonne (JSON)(JSON)" ma:list="UserInfo" ma:SearchPeopleOnly="false" ma:SharePointGroup="0" ma:internalName="CaseOwne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Forsendelsesdato" ma:index="9" nillable="true" ma:displayName="Forsendelsesdato" ma:internalName="Forsendelsesdato">
      <xsd:simpleType>
        <xsd:restriction base="dms:DateTime"/>
      </xsd:simpleType>
    </xsd:element>
    <xsd:element name="TrackID" ma:index="10" nillable="true" ma:displayName="TrackID" ma:internalName="TrackID">
      <xsd:simpleType>
        <xsd:restriction base="dms:Note">
          <xsd:maxLength value="255"/>
        </xsd:restriction>
      </xsd:simpleType>
    </xsd:element>
    <xsd:element name="CaseID" ma:index="17" nillable="true" ma:displayName="Sags ID" ma:default="Tildeler" ma:internalName="CaseID" ma:readOnly="true">
      <xsd:simpleType>
        <xsd:restriction base="dms:Text"/>
      </xsd:simpleType>
    </xsd:element>
    <xsd:element name="DocID" ma:index="18" nillable="true" ma:displayName="Dok ID" ma:default="Tildeler" ma:internalName="DocID" ma:readOnly="true">
      <xsd:simpleType>
        <xsd:restriction base="dms:Text"/>
      </xsd:simpleType>
    </xsd:element>
    <xsd:element name="Finalized" ma:index="19" nillable="true" ma:displayName="Endeligt" ma:default="False" ma:internalName="Finalized" ma:readOnly="true">
      <xsd:simpleType>
        <xsd:restriction base="dms:Boolean"/>
      </xsd:simpleType>
    </xsd:element>
    <xsd:element name="Related" ma:index="20" nillable="true" ma:displayName="Vedhæftet dokument" ma:default="False" ma:internalName="Related" ma:readOnly="true">
      <xsd:simpleType>
        <xsd:restriction base="dms:Boolean"/>
      </xsd:simpleType>
    </xsd:element>
    <xsd:element name="RegistrationDate" ma:index="21" nillable="true" ma:displayName="Registrerings dato" ma:format="DateTime" ma:internalName="RegistrationDate" ma:readOnly="true">
      <xsd:simpleType>
        <xsd:restriction base="dms:DateTime"/>
      </xsd:simpleType>
    </xsd:element>
    <xsd:element name="CaseRecordNumber" ma:index="22" nillable="true" ma:displayName="Akt ID" ma:decimals="0" ma:default="0" ma:internalName="CaseRecordNumber" ma:readOnly="true">
      <xsd:simpleType>
        <xsd:restriction base="dms:Number"/>
      </xsd:simpleType>
    </xsd:element>
    <xsd:element name="LocalAttachment" ma:index="23" nillable="true" ma:displayName="Lokalt bilag" ma:default="False" ma:description="" ma:internalName="LocalAttachment" ma:readOnly="true">
      <xsd:simpleType>
        <xsd:restriction base="dms:Boolean"/>
      </xsd:simpleType>
    </xsd:element>
    <xsd:element name="CCMTemplateName" ma:index="24" nillable="true" ma:displayName="Skabelon navn" ma:internalName="CCMTemplateName" ma:readOnly="true">
      <xsd:simpleType>
        <xsd:restriction base="dms:Text"/>
      </xsd:simpleType>
    </xsd:element>
    <xsd:element name="CCMTemplateVersion" ma:index="25" nillable="true" ma:displayName="Skabelon version" ma:internalName="CCMTemplateVersion" ma:readOnly="true">
      <xsd:simpleType>
        <xsd:restriction base="dms:Text"/>
      </xsd:simpleType>
    </xsd:element>
    <xsd:element name="CCMTemplateID" ma:index="26" nillable="true" ma:displayName="CCMTemplateID" ma:decimals="0" ma:default="0" ma:hidden="true" ma:internalName="CCMTemplateID" ma:readOnly="true">
      <xsd:simpleType>
        <xsd:restriction base="dms:Number"/>
      </xsd:simpleType>
    </xsd:element>
    <xsd:element name="CCMSystemID" ma:index="27" nillable="true" ma:displayName="CCMSystemID" ma:hidden="true" ma:internalName="CCMSystemID" ma:readOnly="true">
      <xsd:simpleType>
        <xsd:restriction base="dms:Text"/>
      </xsd:simpleType>
    </xsd:element>
    <xsd:element name="WasEncrypted" ma:index="28" nillable="true" ma:displayName="Krypteret" ma:default="False" ma:internalName="WasEncrypted" ma:readOnly="true">
      <xsd:simpleType>
        <xsd:restriction base="dms:Boolean"/>
      </xsd:simpleType>
    </xsd:element>
    <xsd:element name="WasSigned" ma:index="29" nillable="true" ma:displayName="Signeret" ma:default="False" ma:internalName="WasSigned" ma:readOnly="true">
      <xsd:simpleType>
        <xsd:restriction base="dms:Boolean"/>
      </xsd:simpleType>
    </xsd:element>
    <xsd:element name="MailHasAttachments" ma:index="30" nillable="true" ma:displayName="E-mail har vedhæftede filer" ma:default="False" ma:internalName="MailHasAttachments" ma:readOnly="true">
      <xsd:simpleType>
        <xsd:restriction base="dms:Boolean"/>
      </xsd:simpleType>
    </xsd:element>
    <xsd:element name="CCMConversation" ma:index="31" nillable="true" ma:displayName="Samtale" ma:description="" ma:internalName="CCMConversation" ma:readOnly="true">
      <xsd:simpleType>
        <xsd:restriction base="dms:Text"/>
      </xsd:simpleType>
    </xsd:element>
    <xsd:element name="CCMVisualId" ma:index="44" nillable="true" ma:displayName="Sags ID" ma:default="Tildeler" ma:internalName="CCMVisualId" ma:readOnly="true">
      <xsd:simpleType>
        <xsd:restriction base="dms:Text"/>
      </xsd:simpleType>
    </xsd:element>
    <xsd:element name="CCMOriginalDocID" ma:index="45" nillable="true" ma:displayName="Originalt Dok ID" ma:description="" ma:internalName="CCMOriginalDocID" ma:readOnly="true">
      <xsd:simpleType>
        <xsd:restriction base="dms:Text"/>
      </xsd:simpleType>
    </xsd:element>
    <xsd:element name="CCMCognitiveType" ma:index="47" nillable="true" ma:displayName="CognitiveType" ma:decimals="0" ma:description="" ma:internalName="CCMCognitiveType" ma:readOnly="false">
      <xsd:simpleType>
        <xsd:restriction base="dms:Number"/>
      </xsd:simpleType>
    </xsd:element>
    <xsd:element name="CCMMetadataExtractionStatus" ma:index="48" nillable="true" ma:displayName="CCMMetadataExtractionStatus" ma:default="CCMPageCount:InProgress;CCMCommentCount:InProgress" ma:hidden="true" ma:internalName="CCMMetadataExtractionStatus" ma:readOnly="false">
      <xsd:simpleType>
        <xsd:restriction base="dms:Text"/>
      </xsd:simpleType>
    </xsd:element>
    <xsd:element name="CCMPageCount" ma:index="49" nillable="true" ma:displayName="Sider" ma:decimals="0" ma:description="" ma:internalName="CCMPageCount" ma:readOnly="true">
      <xsd:simpleType>
        <xsd:restriction base="dms:Number"/>
      </xsd:simpleType>
    </xsd:element>
    <xsd:element name="CCMCommentCount" ma:index="50" nillable="true" ma:displayName="Kommentarer" ma:decimals="0" ma:description="" ma:internalName="CCMCommentCount" ma:readOnly="true">
      <xsd:simpleType>
        <xsd:restriction base="dms:Number"/>
      </xsd:simpleType>
    </xsd:element>
    <xsd:element name="CCMPreviewAnnotationsTasks" ma:index="51" nillable="true" ma:displayName="Opgaver" ma:decimals="0" ma:description="" ma:internalName="CCMPreviewAnnotationsTasks" ma:readOnly="tru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528E3331-20A0-47A7-A583-CC0A6AA02DA6" elementFormDefault="qualified">
    <xsd:import namespace="http://schemas.microsoft.com/office/2006/documentManagement/types"/>
    <xsd:import namespace="http://schemas.microsoft.com/office/infopath/2007/PartnerControls"/>
    <xsd:element name="Dato" ma:index="5" nillable="true" ma:displayName="Dato" ma:default="[today]" ma:format="DateOnly" ma:internalName="Dato">
      <xsd:simpleType>
        <xsd:restriction base="dms:DateTime"/>
      </xsd:simpleType>
    </xsd:element>
    <xsd:element name="Afsender" ma:index="7" nillable="true" ma:displayName="Afsender" ma:list="{CC89AF05-F807-430B-8B4C-AAD7025C14C6}" ma:internalName="Afsender" ma:readOnly="false" ma:showField="VisNavn">
      <xsd:simpleType>
        <xsd:restriction base="dms:Lookup"/>
      </xsd:simpleType>
    </xsd:element>
    <xsd:element name="Modtager" ma:index="8" nillable="true" ma:displayName="Modtagere" ma:list="{CC89AF05-F807-430B-8B4C-AAD7025C14C6}" ma:internalName="Modtager" ma:readOnly="false" ma:showField="VisNavn">
      <xsd:complexType>
        <xsd:complexContent>
          <xsd:extension base="dms:MultiChoiceLookup">
            <xsd:sequence>
              <xsd:element name="Value" type="dms:Lookup" maxOccurs="unbounded" minOccurs="0" nillable="true"/>
            </xsd:sequence>
          </xsd:extension>
        </xsd:complexContent>
      </xsd:complexType>
    </xsd:element>
    <xsd:element name="a3c7f3665c3f4ddab65e7e70f16e8438" ma:index="32" nillable="true" ma:taxonomy="true" ma:internalName="a3c7f3665c3f4ddab65e7e70f16e8438" ma:taxonomyFieldName="Dokumenttype" ma:displayName="Dokumenttype" ma:default="" ma:fieldId="{a3c7f366-5c3f-4dda-b65e-7e70f16e8438}" ma:sspId="f4111adf-27ef-4e89-ae99-93e1f11ba3eb" ma:termSetId="2a4879fc-ae04-4bed-bb2c-c61845ab3bd7" ma:anchorId="5d7347f3-3515-49d5-b60f-5ace0fc343c1" ma:open="false" ma:isKeyword="false">
      <xsd:complexType>
        <xsd:sequence>
          <xsd:element ref="pc:Terms" minOccurs="0" maxOccurs="1"/>
        </xsd:sequence>
      </xsd:complexType>
    </xsd:element>
    <xsd:element name="CCMAgendaDocumentStatus" ma:index="36" nillable="true" ma:displayName="Status  for dagsordensdokument" ma:default="" ma:format="Dropdown" ma:internalName="CCMAgendaDocumentStatus">
      <xsd:simpleType>
        <xsd:restriction base="dms:Choice">
          <xsd:enumeration value="Udkast"/>
          <xsd:enumeration value="Under udarbejdelse"/>
          <xsd:enumeration value="Endelig"/>
        </xsd:restriction>
      </xsd:simpleType>
    </xsd:element>
    <xsd:element name="CCMAgendaStatus" ma:index="37" nillable="true" ma:displayName="Dagsordenstatus" ma:default="" ma:format="Dropdown" ma:internalName="CCMAgendaStatus">
      <xsd:simpleType>
        <xsd:restriction base="dms:Choice">
          <xsd:enumeration value="Anmeldt"/>
          <xsd:enumeration value="Optaget på dagsorden"/>
          <xsd:enumeration value="Behandlet"/>
          <xsd:enumeration value="Afvist til dagsorden"/>
          <xsd:enumeration value="Fjernet fra dagsorden"/>
        </xsd:restriction>
      </xsd:simpleType>
    </xsd:element>
    <xsd:element name="CCMMeetingCaseId" ma:index="38" nillable="true" ma:displayName="CCMMeetingCaseId" ma:hidden="true" ma:internalName="CCMMeetingCaseId">
      <xsd:simpleType>
        <xsd:restriction base="dms:Text">
          <xsd:maxLength value="255"/>
        </xsd:restriction>
      </xsd:simpleType>
    </xsd:element>
    <xsd:element name="CCMMeetingCaseInstanceId" ma:index="39" nillable="true" ma:displayName="CCMMeetingCaseInstanceId" ma:hidden="true" ma:internalName="CCMMeetingCaseInstanceId">
      <xsd:simpleType>
        <xsd:restriction base="dms:Text">
          <xsd:maxLength value="255"/>
        </xsd:restriction>
      </xsd:simpleType>
    </xsd:element>
    <xsd:element name="CCMAgendaItemId" ma:index="40" nillable="true" ma:displayName="CCMAgendaItemId" ma:decimals="0" ma:hidden="true" ma:internalName="CCMAgendaItemId">
      <xsd:simpleType>
        <xsd:restriction base="dms:Number"/>
      </xsd:simpleType>
    </xsd:element>
    <xsd:element name="CCMMeetingCaseLink" ma:index="41" nillable="true" ma:displayName="Mødesag" ma:format="Hyperlink" ma:internalName="CCMMeetingCaseLink">
      <xsd:complexType>
        <xsd:complexContent>
          <xsd:extension base="dms:URL">
            <xsd:sequence>
              <xsd:element name="Url" type="dms:ValidUrl" minOccurs="0" nillable="true"/>
              <xsd:element name="Description" type="xsd:string" nillable="true"/>
            </xsd:sequence>
          </xsd:extension>
        </xsd:complexContent>
      </xsd:complexType>
    </xsd:element>
    <xsd:element name="AgendaStatusIcon" ma:index="42" nillable="true" ma:displayName="Ikon for dagsordensstatus" ma:internalName="AgendaStatusIcon"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eedd7e2-8c0a-4de0-a23b-7512daed0b5c" elementFormDefault="qualified">
    <xsd:import namespace="http://schemas.microsoft.com/office/2006/documentManagement/types"/>
    <xsd:import namespace="http://schemas.microsoft.com/office/infopath/2007/PartnerControls"/>
    <xsd:element name="TaxCatchAll" ma:index="33" nillable="true" ma:displayName="Taxonomy Catch All Column" ma:hidden="true" ma:list="{c8ba98d3-5525-40ec-953d-ff3620e69300}" ma:internalName="TaxCatchAll" ma:showField="CatchAllData" ma:web="8eedd7e2-8c0a-4de0-a23b-7512daed0b5c">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7978d6f-89e2-4976-930d-b0de8dbcd927" elementFormDefault="qualified">
    <xsd:import namespace="http://schemas.microsoft.com/office/2006/documentManagement/types"/>
    <xsd:import namespace="http://schemas.microsoft.com/office/infopath/2007/PartnerControls"/>
    <xsd:element name="CaptiaHistorik" ma:index="43" nillable="true" ma:displayName="Captia historik" ma:internalName="CaptiaHistorik">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28e3331-20a0-47a7-a583-cc0a6aa02da6" elementFormDefault="qualified">
    <xsd:import namespace="http://schemas.microsoft.com/office/2006/documentManagement/types"/>
    <xsd:import namespace="http://schemas.microsoft.com/office/infopath/2007/PartnerControls"/>
    <xsd:element name="Frist" ma:index="52" nillable="true" ma:displayName="Frist" ma:internalName="Frist">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Indholdstype"/>
        <xsd:element ref="dc:title" minOccurs="0" maxOccurs="1" ma:index="1"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ocalAttachment xmlns="http://schemas.microsoft.com/sharepoint/v3">false</LocalAttachment>
    <CaseOwner xmlns="http://schemas.microsoft.com/sharepoint/v3">
      <UserInfo>
        <DisplayName>Jens Sonne (JSON)(JSON)</DisplayName>
        <AccountId>129</AccountId>
        <AccountType/>
      </UserInfo>
    </CaseOwner>
    <CCMMetadataExtractionStatus xmlns="http://schemas.microsoft.com/sharepoint/v3">CCMPageCount:InProgress;CCMCommentCount:InProgress</CCMMetadataExtractionStatus>
    <Finalized xmlns="http://schemas.microsoft.com/sharepoint/v3">false</Finalized>
    <Dato xmlns="528E3331-20A0-47A7-A583-CC0A6AA02DA6">2023-04-20T22:00:00+00:00</Dato>
    <CCMAgendaStatus xmlns="528E3331-20A0-47A7-A583-CC0A6AA02DA6" xsi:nil="true"/>
    <CCMPageCount xmlns="http://schemas.microsoft.com/sharepoint/v3">0</CCMPageCount>
    <DocID xmlns="http://schemas.microsoft.com/sharepoint/v3">5071950</DocID>
    <MailHasAttachments xmlns="http://schemas.microsoft.com/sharepoint/v3">false</MailHasAttachments>
    <CCMCommentCount xmlns="http://schemas.microsoft.com/sharepoint/v3">0</CCMCommentCount>
    <CCMTemplateID xmlns="http://schemas.microsoft.com/sharepoint/v3">0</CCMTemplateID>
    <Korrespondance xmlns="http://schemas.microsoft.com/sharepoint/v3">Intern</Korrespondance>
    <CaseID xmlns="http://schemas.microsoft.com/sharepoint/v3">EMN-2023-00130</CaseID>
    <RegistrationDate xmlns="http://schemas.microsoft.com/sharepoint/v3" xsi:nil="true"/>
    <CaseRecordNumber xmlns="http://schemas.microsoft.com/sharepoint/v3">0</CaseRecordNumber>
    <CCMAgendaDocumentStatus xmlns="528E3331-20A0-47A7-A583-CC0A6AA02DA6" xsi:nil="true"/>
    <CCMPreviewAnnotationsTasks xmlns="http://schemas.microsoft.com/sharepoint/v3">0</CCMPreviewAnnotationsTasks>
    <Related xmlns="http://schemas.microsoft.com/sharepoint/v3">false</Related>
    <CCMVisualId xmlns="http://schemas.microsoft.com/sharepoint/v3">EMN-2023-00130</CCMVisualId>
    <CCMSystemID xmlns="http://schemas.microsoft.com/sharepoint/v3">194d9032-8a43-4f5e-9edd-cac5db8e7f57</CCMSystemID>
    <CCMConversation xmlns="http://schemas.microsoft.com/sharepoint/v3" xsi:nil="true"/>
    <WasEncrypted xmlns="http://schemas.microsoft.com/sharepoint/v3">false</WasEncrypted>
    <WasSigned xmlns="http://schemas.microsoft.com/sharepoint/v3">false</WasSigned>
    <Forsendelsesdato xmlns="http://schemas.microsoft.com/sharepoint/v3" xsi:nil="true"/>
    <CCMAgendaItemId xmlns="528E3331-20A0-47A7-A583-CC0A6AA02DA6" xsi:nil="true"/>
    <CCMMeetingCaseId xmlns="528E3331-20A0-47A7-A583-CC0A6AA02DA6" xsi:nil="true"/>
    <CCMMeetingCaseInstanceId xmlns="528E3331-20A0-47A7-A583-CC0A6AA02DA6" xsi:nil="true"/>
    <CCMCognitiveType xmlns="http://schemas.microsoft.com/sharepoint/v3" xsi:nil="true"/>
    <Frist xmlns="528e3331-20a0-47a7-a583-cc0a6aa02da6" xsi:nil="true"/>
    <a3c7f3665c3f4ddab65e7e70f16e8438 xmlns="528E3331-20A0-47A7-A583-CC0A6AA02DA6">
      <Terms xmlns="http://schemas.microsoft.com/office/infopath/2007/PartnerControls"/>
    </a3c7f3665c3f4ddab65e7e70f16e8438>
    <CCMMeetingCaseLink xmlns="528E3331-20A0-47A7-A583-CC0A6AA02DA6">
      <Url xsi:nil="true"/>
      <Description xsi:nil="true"/>
    </CCMMeetingCaseLink>
    <CaptiaHistorik xmlns="e7978d6f-89e2-4976-930d-b0de8dbcd927" xsi:nil="true"/>
    <TrackID xmlns="http://schemas.microsoft.com/sharepoint/v3" xsi:nil="true"/>
    <Classification xmlns="http://schemas.microsoft.com/sharepoint/v3" xsi:nil="true"/>
    <TaxCatchAll xmlns="8eedd7e2-8c0a-4de0-a23b-7512daed0b5c"/>
    <Afsender xmlns="528E3331-20A0-47A7-A583-CC0A6AA02DA6" xsi:nil="true"/>
    <Modtager xmlns="528E3331-20A0-47A7-A583-CC0A6AA02DA6"/>
  </documentManagement>
</p:properties>
</file>

<file path=customXml/itemProps1.xml><?xml version="1.0" encoding="utf-8"?>
<ds:datastoreItem xmlns:ds="http://schemas.openxmlformats.org/officeDocument/2006/customXml" ds:itemID="{60566E9C-2179-443A-A17C-DB193F59FF6F}"/>
</file>

<file path=customXml/itemProps2.xml><?xml version="1.0" encoding="utf-8"?>
<ds:datastoreItem xmlns:ds="http://schemas.openxmlformats.org/officeDocument/2006/customXml" ds:itemID="{669C07B7-45A8-42EB-8AD6-D4C5C6B5A3E5}"/>
</file>

<file path=customXml/itemProps3.xml><?xml version="1.0" encoding="utf-8"?>
<ds:datastoreItem xmlns:ds="http://schemas.openxmlformats.org/officeDocument/2006/customXml" ds:itemID="{E77E7873-3C9D-4AA4-94BD-94BA2C2EF0A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3</vt:i4>
      </vt:variant>
      <vt:variant>
        <vt:lpstr>Navngivne områder</vt:lpstr>
      </vt:variant>
      <vt:variant>
        <vt:i4>2</vt:i4>
      </vt:variant>
    </vt:vector>
  </HeadingPairs>
  <TitlesOfParts>
    <vt:vector size="5" baseType="lpstr">
      <vt:lpstr>Ekstraopgaver</vt:lpstr>
      <vt:lpstr>Basisydelser</vt:lpstr>
      <vt:lpstr>Optioner</vt:lpstr>
      <vt:lpstr>Basisydelser!Udskriftsområde</vt:lpstr>
      <vt:lpstr>Ekstraopgaver!Udskriftsområde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Bilag 3.A.2 - Leverandørens vederlag - Delaftale 2 FINAL</dc:title>
  <dc:creator>Stig Rytter</dc:creator>
  <cp:lastModifiedBy>Jens Dlugosch Sonne (JSON)</cp:lastModifiedBy>
  <cp:lastPrinted>2022-01-28T11:53:26Z</cp:lastPrinted>
  <dcterms:created xsi:type="dcterms:W3CDTF">2015-01-14T19:51:27Z</dcterms:created>
  <dcterms:modified xsi:type="dcterms:W3CDTF">2023-05-03T19:19:11Z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xd_Signature">
    <vt:bool>false</vt:bool>
  </property>
  <property fmtid="{D5CDD505-2E9C-101B-9397-08002B2CF9AE}" pid="3" name="CCMPostListPublishStatus">
    <vt:lpwstr>Afventer godkendelse</vt:lpwstr>
  </property>
  <property fmtid="{D5CDD505-2E9C-101B-9397-08002B2CF9AE}" pid="4" name="CCMMustBeOnPostList">
    <vt:bool>true</vt:bool>
  </property>
  <property fmtid="{D5CDD505-2E9C-101B-9397-08002B2CF9AE}" pid="5" name="CCMOneDriveID">
    <vt:lpwstr/>
  </property>
  <property fmtid="{D5CDD505-2E9C-101B-9397-08002B2CF9AE}" pid="6" name="CCMOneDriveOwnerID">
    <vt:lpwstr/>
  </property>
  <property fmtid="{D5CDD505-2E9C-101B-9397-08002B2CF9AE}" pid="7" name="ContentTypeId">
    <vt:lpwstr>0x010100AC085CFC53BC46CEA2EADE194AD9D48200B6C7B76AAAEEEB4BA853923F44767F0B</vt:lpwstr>
  </property>
  <property fmtid="{D5CDD505-2E9C-101B-9397-08002B2CF9AE}" pid="8" name="CCMOneDriveItemID">
    <vt:lpwstr/>
  </property>
  <property fmtid="{D5CDD505-2E9C-101B-9397-08002B2CF9AE}" pid="9" name="CCMIsSharedOnOneDrive">
    <vt:bool>false</vt:bool>
  </property>
  <property fmtid="{D5CDD505-2E9C-101B-9397-08002B2CF9AE}" pid="10" name="CCMCommunication">
    <vt:lpwstr/>
  </property>
  <property fmtid="{D5CDD505-2E9C-101B-9397-08002B2CF9AE}" pid="11" name="CCMSystem">
    <vt:lpwstr> </vt:lpwstr>
  </property>
  <property fmtid="{D5CDD505-2E9C-101B-9397-08002B2CF9AE}" pid="12" name="CCMEventContext">
    <vt:lpwstr>215466ac-f88d-4862-9cf7-131136a1344c</vt:lpwstr>
  </property>
  <property fmtid="{D5CDD505-2E9C-101B-9397-08002B2CF9AE}" pid="13" name="Dokumenttype">
    <vt:lpwstr/>
  </property>
</Properties>
</file>