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eje\OneDrive - COWI\Documents\Assens Forsyning\Transport\"/>
    </mc:Choice>
  </mc:AlternateContent>
  <xr:revisionPtr revIDLastSave="0" documentId="8_{924B0609-DC02-40C5-A32F-62E319361F3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amlet tilbud" sheetId="4" r:id="rId1"/>
    <sheet name="A Assens " sheetId="6" r:id="rId2"/>
    <sheet name="B Glamsbjerg" sheetId="14" r:id="rId3"/>
    <sheet name="C Haarby" sheetId="15" r:id="rId4"/>
    <sheet name="D Tommerup" sheetId="16" r:id="rId5"/>
    <sheet name="E Vissenbjerg" sheetId="17" r:id="rId6"/>
    <sheet name="F Aarup" sheetId="18" r:id="rId7"/>
    <sheet name="G Tillægsydelser" sheetId="3" r:id="rId8"/>
    <sheet name="H Option" sheetId="1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9" l="1"/>
  <c r="F4" i="19"/>
  <c r="F9" i="3"/>
  <c r="F8" i="3"/>
  <c r="H21" i="18"/>
  <c r="H20" i="18"/>
  <c r="D20" i="18"/>
  <c r="H19" i="18"/>
  <c r="H18" i="18"/>
  <c r="E18" i="18"/>
  <c r="E19" i="18" s="1"/>
  <c r="E20" i="18" s="1"/>
  <c r="D18" i="18"/>
  <c r="B18" i="18"/>
  <c r="B19" i="18" s="1"/>
  <c r="B20" i="18" s="1"/>
  <c r="B21" i="18" s="1"/>
  <c r="H17" i="18"/>
  <c r="H16" i="18"/>
  <c r="D16" i="18"/>
  <c r="H15" i="18"/>
  <c r="H14" i="18"/>
  <c r="D14" i="18"/>
  <c r="H13" i="18"/>
  <c r="E13" i="18"/>
  <c r="E14" i="18" s="1"/>
  <c r="D13" i="18"/>
  <c r="H12" i="18"/>
  <c r="E12" i="18"/>
  <c r="D12" i="18"/>
  <c r="B12" i="18"/>
  <c r="B13" i="18" s="1"/>
  <c r="B14" i="18" s="1"/>
  <c r="H11" i="18"/>
  <c r="H10" i="18"/>
  <c r="E10" i="18"/>
  <c r="B10" i="18"/>
  <c r="H9" i="18"/>
  <c r="H8" i="18"/>
  <c r="E8" i="18"/>
  <c r="B8" i="18"/>
  <c r="H7" i="18"/>
  <c r="H6" i="18"/>
  <c r="D6" i="18"/>
  <c r="H5" i="18"/>
  <c r="D17" i="17"/>
  <c r="H22" i="17"/>
  <c r="H21" i="17"/>
  <c r="D21" i="17"/>
  <c r="H20" i="17"/>
  <c r="E20" i="17"/>
  <c r="E21" i="17" s="1"/>
  <c r="H19" i="17"/>
  <c r="E19" i="17"/>
  <c r="D19" i="17"/>
  <c r="B19" i="17"/>
  <c r="B20" i="17" s="1"/>
  <c r="B21" i="17" s="1"/>
  <c r="B22" i="17" s="1"/>
  <c r="H18" i="17"/>
  <c r="H17" i="17"/>
  <c r="H16" i="17"/>
  <c r="H15" i="17"/>
  <c r="D15" i="17"/>
  <c r="H14" i="17"/>
  <c r="E14" i="17"/>
  <c r="E15" i="17" s="1"/>
  <c r="H13" i="17"/>
  <c r="E13" i="17"/>
  <c r="D13" i="17"/>
  <c r="D14" i="17" s="1"/>
  <c r="B13" i="17"/>
  <c r="B14" i="17" s="1"/>
  <c r="B15" i="17" s="1"/>
  <c r="H12" i="17"/>
  <c r="E12" i="17"/>
  <c r="D12" i="17"/>
  <c r="B12" i="17"/>
  <c r="H11" i="17"/>
  <c r="H10" i="17"/>
  <c r="E10" i="17"/>
  <c r="B10" i="17"/>
  <c r="H9" i="17"/>
  <c r="H8" i="17"/>
  <c r="E8" i="17"/>
  <c r="B8" i="17"/>
  <c r="H7" i="17"/>
  <c r="H6" i="17"/>
  <c r="D6" i="17"/>
  <c r="H5" i="17"/>
  <c r="H21" i="16"/>
  <c r="H20" i="16"/>
  <c r="D20" i="16"/>
  <c r="H19" i="16"/>
  <c r="H18" i="16"/>
  <c r="E18" i="16"/>
  <c r="E19" i="16" s="1"/>
  <c r="E20" i="16" s="1"/>
  <c r="D18" i="16"/>
  <c r="B18" i="16"/>
  <c r="B19" i="16" s="1"/>
  <c r="B20" i="16" s="1"/>
  <c r="B21" i="16" s="1"/>
  <c r="H17" i="16"/>
  <c r="H16" i="16"/>
  <c r="H15" i="16"/>
  <c r="D15" i="16"/>
  <c r="D16" i="16" s="1"/>
  <c r="H14" i="16"/>
  <c r="D14" i="16"/>
  <c r="H13" i="16"/>
  <c r="E13" i="16"/>
  <c r="E14" i="16" s="1"/>
  <c r="D13" i="16"/>
  <c r="H12" i="16"/>
  <c r="E12" i="16"/>
  <c r="D12" i="16"/>
  <c r="B12" i="16"/>
  <c r="B13" i="16" s="1"/>
  <c r="B14" i="16" s="1"/>
  <c r="H11" i="16"/>
  <c r="H10" i="16"/>
  <c r="E10" i="16"/>
  <c r="B10" i="16"/>
  <c r="H9" i="16"/>
  <c r="H8" i="16"/>
  <c r="E8" i="16"/>
  <c r="B8" i="16"/>
  <c r="H7" i="16"/>
  <c r="H6" i="16"/>
  <c r="D6" i="16"/>
  <c r="H5" i="16"/>
  <c r="B20" i="14"/>
  <c r="H12" i="15"/>
  <c r="D12" i="15"/>
  <c r="E12" i="15"/>
  <c r="B12" i="15"/>
  <c r="H22" i="15"/>
  <c r="H21" i="15"/>
  <c r="D21" i="15"/>
  <c r="H20" i="15"/>
  <c r="E20" i="15"/>
  <c r="E21" i="15" s="1"/>
  <c r="B20" i="15"/>
  <c r="B21" i="15" s="1"/>
  <c r="B22" i="15" s="1"/>
  <c r="H19" i="15"/>
  <c r="E19" i="15"/>
  <c r="D19" i="15"/>
  <c r="B19" i="15"/>
  <c r="H18" i="15"/>
  <c r="H17" i="15"/>
  <c r="D17" i="15"/>
  <c r="H16" i="15"/>
  <c r="D16" i="15"/>
  <c r="H15" i="15"/>
  <c r="D15" i="15"/>
  <c r="H14" i="15"/>
  <c r="E14" i="15"/>
  <c r="E15" i="15" s="1"/>
  <c r="D14" i="15"/>
  <c r="H13" i="15"/>
  <c r="E13" i="15"/>
  <c r="D13" i="15"/>
  <c r="B13" i="15"/>
  <c r="B14" i="15" s="1"/>
  <c r="B15" i="15" s="1"/>
  <c r="H11" i="15"/>
  <c r="H10" i="15"/>
  <c r="E10" i="15"/>
  <c r="B10" i="15"/>
  <c r="H9" i="15"/>
  <c r="H8" i="15"/>
  <c r="E8" i="15"/>
  <c r="B8" i="15"/>
  <c r="H7" i="15"/>
  <c r="H6" i="15"/>
  <c r="D6" i="15"/>
  <c r="H5" i="15"/>
  <c r="E12" i="14"/>
  <c r="E13" i="14" s="1"/>
  <c r="E14" i="14" s="1"/>
  <c r="B12" i="14"/>
  <c r="B13" i="14" s="1"/>
  <c r="B14" i="14" s="1"/>
  <c r="H20" i="14"/>
  <c r="H19" i="14"/>
  <c r="H18" i="14"/>
  <c r="E18" i="14"/>
  <c r="E19" i="14" s="1"/>
  <c r="D18" i="14"/>
  <c r="B18" i="14"/>
  <c r="B19" i="14" s="1"/>
  <c r="H17" i="14"/>
  <c r="H16" i="14"/>
  <c r="H15" i="14"/>
  <c r="D15" i="14"/>
  <c r="D16" i="14" s="1"/>
  <c r="H14" i="14"/>
  <c r="D14" i="14"/>
  <c r="H13" i="14"/>
  <c r="H12" i="14"/>
  <c r="D12" i="14"/>
  <c r="D13" i="14" s="1"/>
  <c r="H11" i="14"/>
  <c r="H10" i="14"/>
  <c r="E10" i="14"/>
  <c r="B10" i="14"/>
  <c r="H9" i="14"/>
  <c r="H8" i="14"/>
  <c r="E8" i="14"/>
  <c r="B8" i="14"/>
  <c r="H7" i="14"/>
  <c r="H6" i="14"/>
  <c r="D6" i="14"/>
  <c r="H5" i="14"/>
  <c r="D19" i="6"/>
  <c r="H19" i="6"/>
  <c r="H18" i="6"/>
  <c r="H17" i="6"/>
  <c r="D17" i="6"/>
  <c r="E17" i="6"/>
  <c r="E18" i="6" s="1"/>
  <c r="E19" i="6" s="1"/>
  <c r="B17" i="6"/>
  <c r="B18" i="6" s="1"/>
  <c r="B19" i="6" s="1"/>
  <c r="H15" i="6"/>
  <c r="D15" i="6"/>
  <c r="H14" i="6"/>
  <c r="H13" i="6"/>
  <c r="D13" i="6"/>
  <c r="D14" i="6" s="1"/>
  <c r="H12" i="6"/>
  <c r="E12" i="6"/>
  <c r="E13" i="6" s="1"/>
  <c r="E14" i="6" s="1"/>
  <c r="E15" i="6" s="1"/>
  <c r="D12" i="6"/>
  <c r="B12" i="6"/>
  <c r="B13" i="6" s="1"/>
  <c r="B14" i="6" s="1"/>
  <c r="B15" i="6" s="1"/>
  <c r="H10" i="6"/>
  <c r="E10" i="6"/>
  <c r="B10" i="6"/>
  <c r="H8" i="6"/>
  <c r="E8" i="6"/>
  <c r="B8" i="6"/>
  <c r="D6" i="6"/>
  <c r="F6" i="19" l="1"/>
  <c r="B12" i="4" s="1"/>
  <c r="D12" i="4" s="1"/>
  <c r="H22" i="18"/>
  <c r="B10" i="4" s="1"/>
  <c r="D10" i="4" s="1"/>
  <c r="H23" i="17"/>
  <c r="B9" i="4" s="1"/>
  <c r="H22" i="16"/>
  <c r="B8" i="4" s="1"/>
  <c r="D8" i="4" s="1"/>
  <c r="H23" i="15"/>
  <c r="B7" i="4" s="1"/>
  <c r="D7" i="4" s="1"/>
  <c r="H21" i="14"/>
  <c r="B6" i="4" s="1"/>
  <c r="D6" i="4" s="1"/>
  <c r="D9" i="4"/>
  <c r="F5" i="3"/>
  <c r="F4" i="3"/>
  <c r="H5" i="6" l="1"/>
  <c r="H6" i="6"/>
  <c r="H7" i="6"/>
  <c r="H9" i="6"/>
  <c r="H11" i="6"/>
  <c r="H16" i="6"/>
  <c r="F6" i="3"/>
  <c r="F7" i="3"/>
  <c r="F10" i="3" l="1"/>
  <c r="B11" i="4" s="1"/>
  <c r="D11" i="4" s="1"/>
  <c r="H20" i="6"/>
  <c r="B5" i="4" s="1"/>
  <c r="D5" i="4" s="1"/>
  <c r="D13" i="4" l="1"/>
</calcChain>
</file>

<file path=xl/sharedStrings.xml><?xml version="1.0" encoding="utf-8"?>
<sst xmlns="http://schemas.openxmlformats.org/spreadsheetml/2006/main" count="489" uniqueCount="198">
  <si>
    <t>Alle priser afgives ekskl. moms.</t>
  </si>
  <si>
    <t>Pkt.</t>
  </si>
  <si>
    <t>Aktivitet</t>
  </si>
  <si>
    <t>Definition af enhedspris</t>
  </si>
  <si>
    <t>Antal enheder
[enheder/år]</t>
  </si>
  <si>
    <t>Enhedspris 
[kr./enhed]</t>
  </si>
  <si>
    <t>Pris pr. år 
[kr./år]</t>
  </si>
  <si>
    <t>A1</t>
  </si>
  <si>
    <t>A2</t>
  </si>
  <si>
    <t>A3</t>
  </si>
  <si>
    <t>A4</t>
  </si>
  <si>
    <t>Sum A</t>
  </si>
  <si>
    <t>Antallet af enheder er Ordregivers bedste skøn, men er ikke forpligtende for Ordregiver.</t>
  </si>
  <si>
    <t>Leverandørens underskrift er bindende for samtlige på tilbudslisten og evt. medfølgende bilag angivne priser og oplysninger i øvrigt.</t>
  </si>
  <si>
    <t>............................................................................................................……………………………………………
(underskrift)</t>
  </si>
  <si>
    <t>I tilfælde af uoverensstemmelse mellem de forskellige priser, gælder enhedspriser forud for beregnede årspriser, og årspriser forud for summerede priser, medmindre en anden forståelse er åbenbar.</t>
  </si>
  <si>
    <t xml:space="preserve">Samlet tilbudssum </t>
  </si>
  <si>
    <t>Tilbudssum ekskl. moms
[kr./år]</t>
  </si>
  <si>
    <t>Vægtning [%]</t>
  </si>
  <si>
    <t>A5</t>
  </si>
  <si>
    <t>A6</t>
  </si>
  <si>
    <t>A7</t>
  </si>
  <si>
    <t>A8</t>
  </si>
  <si>
    <t>Tillægsydelser</t>
  </si>
  <si>
    <t>Sum B</t>
  </si>
  <si>
    <t>E1</t>
  </si>
  <si>
    <t>E2</t>
  </si>
  <si>
    <t>E3</t>
  </si>
  <si>
    <t>E4</t>
  </si>
  <si>
    <t>E5</t>
  </si>
  <si>
    <t>Sum E</t>
  </si>
  <si>
    <t>Sum D</t>
  </si>
  <si>
    <t>Sum C</t>
  </si>
  <si>
    <t>Fraktion</t>
  </si>
  <si>
    <t>Tilbudsliste Kørsel og tømning af containere i Assens Kommune</t>
  </si>
  <si>
    <t>Assens GBP</t>
  </si>
  <si>
    <t>Km pris tillæg/fradag ved ændring af modtageanlæg</t>
  </si>
  <si>
    <t>Pris pr. km</t>
  </si>
  <si>
    <t>Modtageanlæg</t>
  </si>
  <si>
    <t>Plastfolier</t>
  </si>
  <si>
    <t>Sh. Lyndelse Miljøcenter, Landevejen 5, 5672 Broby</t>
  </si>
  <si>
    <t>Odense Nord Miljøcenter, Strandløkkevej 100, 5270 Odense N</t>
  </si>
  <si>
    <t>Haveaffald</t>
  </si>
  <si>
    <t>Træstød og grene</t>
  </si>
  <si>
    <t>Deponi
Asbest</t>
  </si>
  <si>
    <t>Kørsel og tømning af container fra Assens GBP</t>
  </si>
  <si>
    <t>Lørdagstømning, merpris, fast tillæg</t>
  </si>
  <si>
    <t>Hastetømning merpris, fast tillæg</t>
  </si>
  <si>
    <t>Haarby GBP</t>
  </si>
  <si>
    <t>Vissenbjerg GBP</t>
  </si>
  <si>
    <t>Glamsbjerg GBP</t>
  </si>
  <si>
    <t>Tommerup GBP</t>
  </si>
  <si>
    <t>Aarup GBP</t>
  </si>
  <si>
    <t>Sum G</t>
  </si>
  <si>
    <t>Sum F</t>
  </si>
  <si>
    <t>Pris pr. kørsel inkl. tømning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</si>
  <si>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</si>
  <si>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</si>
  <si>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</si>
  <si>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</si>
  <si>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</si>
  <si>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</si>
  <si>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</si>
  <si>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</si>
  <si>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</si>
  <si>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</si>
  <si>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</si>
  <si>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</si>
  <si>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</si>
  <si>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</si>
  <si>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</si>
  <si>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</si>
  <si>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</si>
  <si>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</si>
  <si>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</si>
  <si>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</si>
  <si>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</si>
  <si>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</si>
  <si>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</si>
  <si>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</si>
  <si>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E6</t>
  </si>
  <si>
    <t>E7</t>
  </si>
  <si>
    <t>E8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</si>
  <si>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</si>
  <si>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</si>
  <si>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</si>
  <si>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</si>
  <si>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</si>
  <si>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</si>
  <si>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</si>
  <si>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</si>
  <si>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</si>
  <si>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</si>
  <si>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</si>
  <si>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G4</t>
  </si>
  <si>
    <t>G5</t>
  </si>
  <si>
    <t>SUM A Assens</t>
  </si>
  <si>
    <t>SUM F Aarup</t>
  </si>
  <si>
    <t xml:space="preserve">Papir
Pap 
</t>
  </si>
  <si>
    <t>Stena Recycling A/S, Ravnebjerggyden 3, 5491 Blommelyst</t>
  </si>
  <si>
    <t>Beton
Asfalt
Andet byggebyggeaffald</t>
  </si>
  <si>
    <t>RGS Nordic A/S, Energivej 36, 5260 Odense</t>
  </si>
  <si>
    <t>Sanitet</t>
  </si>
  <si>
    <t>Norrecco A/S, P.L. Brandts Allé 5, 5220 Odense</t>
  </si>
  <si>
    <t>Jord
Sten &amp; Grus</t>
  </si>
  <si>
    <t>Gips</t>
  </si>
  <si>
    <t>Marius Pedersen A/S, Havnegade 90, 5000 Odense C</t>
  </si>
  <si>
    <t>Isolering</t>
  </si>
  <si>
    <t>A9</t>
  </si>
  <si>
    <t>Vinduesglas eller planglas</t>
  </si>
  <si>
    <t>A10</t>
  </si>
  <si>
    <t>Hård plast over 25 cm</t>
  </si>
  <si>
    <t>A11</t>
  </si>
  <si>
    <t>Trykimprægneret træ eller træ til genbrug</t>
  </si>
  <si>
    <t>A12</t>
  </si>
  <si>
    <t>Fynsværket, Havnegade 120, 5000 Odense C</t>
  </si>
  <si>
    <t>A13</t>
  </si>
  <si>
    <t>Sofaer med mere</t>
  </si>
  <si>
    <t>A14</t>
  </si>
  <si>
    <t>Jern og metal</t>
  </si>
  <si>
    <t>H.J. Hansen, Havnegade 110, 5000 Odense C</t>
  </si>
  <si>
    <t>A15</t>
  </si>
  <si>
    <t>Flasker og husholdningsglas</t>
  </si>
  <si>
    <t>SUM B Glamsbjerg</t>
  </si>
  <si>
    <t>SUM C Haarby</t>
  </si>
  <si>
    <t>SUM D Tommerup</t>
  </si>
  <si>
    <t>SUM E Vissenbjerg</t>
  </si>
  <si>
    <t>Kompost retur</t>
  </si>
  <si>
    <t>B9</t>
  </si>
  <si>
    <t>B10</t>
  </si>
  <si>
    <t>B11</t>
  </si>
  <si>
    <t>B12</t>
  </si>
  <si>
    <t>B13</t>
  </si>
  <si>
    <t>B14</t>
  </si>
  <si>
    <t>B15</t>
  </si>
  <si>
    <t>B16</t>
  </si>
  <si>
    <t>Pris pr. km inkl. Håndtering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</si>
  <si>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</si>
  <si>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</si>
  <si>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</si>
  <si>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</si>
  <si>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</si>
  <si>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</si>
  <si>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</si>
  <si>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</si>
  <si>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</si>
  <si>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</si>
  <si>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Glamsbjerg - Behandlingsanlæg - VAD, Bogensevej 89, 5500 Middelfart - Glamsbjerg</t>
  </si>
  <si>
    <t>Haarby - Behandlingsanlæg - VAD, Bogensevej 89, 5500 Middelfart - Haarby</t>
  </si>
  <si>
    <t>Småt brændbart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</si>
  <si>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</si>
  <si>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</si>
  <si>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</si>
  <si>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</si>
  <si>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</si>
  <si>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</si>
  <si>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</si>
  <si>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</si>
  <si>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</si>
  <si>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VAD, Bogensevej 59, 5500 Middelfart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</si>
  <si>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</si>
  <si>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</si>
  <si>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</si>
  <si>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</si>
  <si>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</si>
  <si>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</si>
  <si>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</si>
  <si>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</si>
  <si>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</si>
  <si>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</si>
  <si>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</si>
  <si>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</si>
  <si>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</si>
  <si>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</si>
  <si>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</si>
  <si>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</si>
  <si>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</si>
  <si>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</si>
  <si>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</si>
  <si>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Pris pr. tømning/ombytning i kr.</t>
  </si>
  <si>
    <t>Intern flytning - hverdag</t>
  </si>
  <si>
    <t>Intern flytning - lørdag</t>
  </si>
  <si>
    <t>Pris pr. flytning i kr.</t>
  </si>
  <si>
    <t>Pris pr. flytning pr. kr.</t>
  </si>
  <si>
    <t>G6</t>
  </si>
  <si>
    <t>Grabning af affald, fast tillæg</t>
  </si>
  <si>
    <t>Pris pr. container i kr.</t>
  </si>
  <si>
    <t>SUM G Tillægsydelser</t>
  </si>
  <si>
    <t>SUM H Option</t>
  </si>
  <si>
    <t>Optioner</t>
  </si>
  <si>
    <t>H1</t>
  </si>
  <si>
    <t>H2</t>
  </si>
  <si>
    <t>Kørsel med kranbil uden hænger</t>
  </si>
  <si>
    <t>Kørsel med kranbil med hænger</t>
  </si>
  <si>
    <t>Pris pr. time</t>
  </si>
  <si>
    <r>
      <t xml:space="preserve">Undertegnede tilbyder kørsel og tømning af containere fra genbrugspladser i Assens Kommune på det i udbudsbetingelserne, kravspecifikation, samt udkast til kontrakt </t>
    </r>
    <r>
      <rPr>
        <sz val="9"/>
        <color theme="1"/>
        <rFont val="Verdana"/>
        <family val="2"/>
        <scheme val="major"/>
      </rPr>
      <t>af 1. november 2019</t>
    </r>
    <r>
      <rPr>
        <sz val="9"/>
        <color rgb="FFFF0000"/>
        <rFont val="Verdana"/>
        <family val="2"/>
        <scheme val="major"/>
      </rPr>
      <t xml:space="preserve"> </t>
    </r>
    <r>
      <rPr>
        <sz val="9"/>
        <rFont val="Verdana"/>
        <family val="2"/>
        <scheme val="major"/>
      </rPr>
      <t>angivne grundlag for nedenstående priser ekskl. moms.</t>
    </r>
  </si>
  <si>
    <t>.................................................................................................................................................................
(firmanavn og adresse)</t>
  </si>
  <si>
    <t>.................................................................................................................................................................
(e-mail og tlf.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</si>
</sst>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15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rgb="FFFA7D00"/>
      <name val="Verdana"/>
      <family val="2"/>
    </font>
    <font>
      <sz val="9"/>
      <name val="Verdana"/>
      <family val="2"/>
    </font>
    <font>
      <b/>
      <sz val="14"/>
      <color theme="1"/>
      <name val="Verdana"/>
      <family val="2"/>
      <scheme val="major"/>
    </font>
    <font>
      <b/>
      <sz val="14"/>
      <name val="Verdana"/>
      <family val="2"/>
      <scheme val="major"/>
    </font>
    <font>
      <sz val="9"/>
      <name val="Verdana"/>
      <family val="2"/>
      <scheme val="major"/>
    </font>
    <font>
      <sz val="9"/>
      <color rgb="FFFF0000"/>
      <name val="Verdana"/>
      <family val="2"/>
      <scheme val="major"/>
    </font>
    <font>
      <b/>
      <sz val="9"/>
      <color rgb="FFFA7D00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name val="Verdana"/>
      <family val="2"/>
      <scheme val="major"/>
    </font>
    <font>
      <b/>
      <sz val="10"/>
      <name val="Verdana"/>
      <family val="2"/>
      <scheme val="major"/>
    </font>
    <font>
      <b/>
      <sz val="14"/>
      <name val="Verdana"/>
      <family val="2"/>
    </font>
    <font>
      <b/>
      <sz val="10"/>
      <name val="Verdana"/>
      <family val="2"/>
    </font>
    <font>
      <sz val="9"/>
      <color theme="6"/>
      <name val="Verdan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0" fontId="2" fillId="3" borderId="1" applyNumberFormat="0" applyAlignment="0" applyProtection="0"/>
  </cellStyleXfs>
  <cellXfs count="62">
    <xf numFmtId="0" fontId="0" fillId="0" borderId="0" xfId="0"/>
    <xf numFmtId="0" fontId="1" fillId="2" borderId="2" xfId="1" applyNumberFormat="1" applyBorder="1" applyAlignment="1" applyProtection="1">
      <alignment vertical="center" wrapText="1"/>
    </xf>
    <xf numFmtId="4" fontId="1" fillId="2" borderId="2" xfId="1" applyNumberFormat="1" applyBorder="1" applyAlignment="1" applyProtection="1">
      <alignment horizontal="center" vertical="center" wrapText="1"/>
    </xf>
    <xf numFmtId="0" fontId="0" fillId="2" borderId="2" xfId="1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6" fillId="0" borderId="6" xfId="0" applyFont="1" applyFill="1" applyBorder="1" applyAlignment="1" applyProtection="1">
      <alignment horizontal="left" vertical="top" wrapText="1"/>
    </xf>
    <xf numFmtId="0" fontId="8" fillId="3" borderId="1" xfId="3" applyFont="1" applyAlignment="1">
      <alignment horizontal="center" vertical="center"/>
    </xf>
    <xf numFmtId="3" fontId="8" fillId="3" borderId="1" xfId="3" applyNumberFormat="1" applyFont="1" applyAlignment="1" applyProtection="1">
      <alignment horizontal="center" vertical="center" wrapText="1"/>
    </xf>
    <xf numFmtId="0" fontId="9" fillId="2" borderId="2" xfId="1" applyNumberFormat="1" applyFont="1" applyBorder="1" applyAlignment="1" applyProtection="1">
      <alignment horizontal="left" vertical="center" wrapText="1"/>
    </xf>
    <xf numFmtId="4" fontId="9" fillId="2" borderId="5" xfId="1" applyNumberFormat="1" applyFont="1" applyBorder="1" applyAlignment="1" applyProtection="1">
      <alignment vertical="center" wrapText="1"/>
    </xf>
    <xf numFmtId="44" fontId="9" fillId="2" borderId="4" xfId="1" applyNumberFormat="1" applyFont="1" applyBorder="1" applyAlignment="1" applyProtection="1">
      <alignment vertical="center" wrapText="1"/>
    </xf>
    <xf numFmtId="0" fontId="9" fillId="2" borderId="2" xfId="1" applyNumberFormat="1" applyFont="1" applyBorder="1" applyAlignment="1" applyProtection="1">
      <alignment horizontal="left" vertical="center" wrapText="1"/>
    </xf>
    <xf numFmtId="0" fontId="9" fillId="2" borderId="2" xfId="1" applyFont="1" applyBorder="1" applyAlignment="1">
      <alignment horizontal="left"/>
    </xf>
    <xf numFmtId="44" fontId="9" fillId="2" borderId="2" xfId="1" applyNumberFormat="1" applyFont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>
      <alignment horizontal="left"/>
    </xf>
    <xf numFmtId="44" fontId="10" fillId="0" borderId="3" xfId="2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/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/>
    <xf numFmtId="0" fontId="9" fillId="0" borderId="0" xfId="0" applyFont="1" applyAlignment="1"/>
    <xf numFmtId="0" fontId="11" fillId="0" borderId="0" xfId="0" applyFont="1" applyProtection="1"/>
    <xf numFmtId="0" fontId="5" fillId="0" borderId="0" xfId="0" applyFont="1" applyAlignment="1" applyProtection="1">
      <alignment horizontal="left" wrapText="1"/>
    </xf>
    <xf numFmtId="4" fontId="5" fillId="0" borderId="0" xfId="0" applyNumberFormat="1" applyFont="1" applyAlignment="1" applyProtection="1">
      <alignment horizontal="left" wrapText="1"/>
    </xf>
    <xf numFmtId="0" fontId="8" fillId="3" borderId="2" xfId="3" applyNumberFormat="1" applyFont="1" applyBorder="1" applyAlignment="1" applyProtection="1">
      <alignment horizontal="center" vertical="center" wrapText="1"/>
    </xf>
    <xf numFmtId="0" fontId="8" fillId="3" borderId="2" xfId="3" applyFont="1" applyBorder="1" applyAlignment="1" applyProtection="1">
      <alignment horizontal="center" vertical="center"/>
    </xf>
    <xf numFmtId="3" fontId="8" fillId="3" borderId="2" xfId="3" applyNumberFormat="1" applyFont="1" applyBorder="1" applyAlignment="1" applyProtection="1">
      <alignment horizontal="center" vertical="center" wrapText="1"/>
    </xf>
    <xf numFmtId="4" fontId="8" fillId="3" borderId="2" xfId="3" applyNumberFormat="1" applyFont="1" applyBorder="1" applyAlignment="1" applyProtection="1">
      <alignment horizontal="center" vertical="center" wrapText="1"/>
    </xf>
    <xf numFmtId="0" fontId="9" fillId="2" borderId="2" xfId="1" applyNumberFormat="1" applyFont="1" applyBorder="1" applyAlignment="1" applyProtection="1">
      <alignment horizontal="center" vertical="center" wrapText="1"/>
    </xf>
    <xf numFmtId="3" fontId="9" fillId="2" borderId="2" xfId="1" applyNumberFormat="1" applyFont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4" fontId="9" fillId="2" borderId="2" xfId="1" applyNumberFormat="1" applyFont="1" applyBorder="1" applyAlignment="1" applyProtection="1">
      <alignment horizontal="center" vertical="center" wrapText="1"/>
    </xf>
    <xf numFmtId="0" fontId="9" fillId="2" borderId="2" xfId="1" applyNumberFormat="1" applyFont="1" applyBorder="1" applyAlignment="1" applyProtection="1">
      <alignment vertical="center" wrapText="1"/>
    </xf>
    <xf numFmtId="0" fontId="9" fillId="0" borderId="0" xfId="1" applyFont="1" applyFill="1"/>
    <xf numFmtId="0" fontId="13" fillId="0" borderId="0" xfId="0" applyFont="1" applyProtection="1"/>
    <xf numFmtId="0" fontId="12" fillId="0" borderId="0" xfId="0" applyFont="1" applyBorder="1" applyAlignment="1">
      <alignment horizontal="left"/>
    </xf>
    <xf numFmtId="0" fontId="2" fillId="3" borderId="2" xfId="3" applyNumberFormat="1" applyFont="1" applyBorder="1" applyAlignment="1" applyProtection="1">
      <alignment horizontal="center" vertical="center" wrapText="1"/>
    </xf>
    <xf numFmtId="0" fontId="2" fillId="3" borderId="2" xfId="3" applyFont="1" applyBorder="1" applyAlignment="1" applyProtection="1">
      <alignment horizontal="center" vertical="center"/>
    </xf>
    <xf numFmtId="3" fontId="2" fillId="3" borderId="2" xfId="3" applyNumberFormat="1" applyFont="1" applyBorder="1" applyAlignment="1" applyProtection="1">
      <alignment horizontal="center" vertical="center" wrapText="1"/>
    </xf>
    <xf numFmtId="4" fontId="2" fillId="3" borderId="2" xfId="3" applyNumberFormat="1" applyFont="1" applyBorder="1" applyAlignment="1" applyProtection="1">
      <alignment horizontal="center" vertical="center" wrapText="1"/>
    </xf>
    <xf numFmtId="0" fontId="7" fillId="2" borderId="2" xfId="1" applyFont="1" applyBorder="1" applyAlignment="1">
      <alignment horizontal="center" vertical="center"/>
    </xf>
    <xf numFmtId="0" fontId="6" fillId="2" borderId="2" xfId="1" applyNumberFormat="1" applyFont="1" applyBorder="1" applyAlignment="1" applyProtection="1">
      <alignment horizontal="left" vertical="center" wrapText="1"/>
    </xf>
    <xf numFmtId="3" fontId="0" fillId="2" borderId="2" xfId="1" applyNumberFormat="1" applyFont="1" applyBorder="1" applyAlignment="1" applyProtection="1">
      <alignment horizontal="center" vertical="center" wrapText="1"/>
    </xf>
    <xf numFmtId="0" fontId="3" fillId="2" borderId="2" xfId="1" applyFont="1" applyBorder="1" applyAlignment="1">
      <alignment horizontal="left" vertical="center"/>
    </xf>
    <xf numFmtId="0" fontId="6" fillId="2" borderId="2" xfId="1" applyNumberFormat="1" applyFont="1" applyBorder="1" applyAlignment="1" applyProtection="1">
      <alignment horizontal="center" vertical="center" wrapText="1"/>
    </xf>
    <xf numFmtId="0" fontId="14" fillId="0" borderId="0" xfId="0" applyFont="1"/>
    <xf numFmtId="0" fontId="9" fillId="2" borderId="2" xfId="1" applyNumberFormat="1" applyFont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left"/>
    </xf>
    <xf numFmtId="0" fontId="1" fillId="2" borderId="2" xfId="1" applyFont="1" applyBorder="1" applyAlignment="1">
      <alignment horizontal="center" vertical="center"/>
    </xf>
    <xf numFmtId="3" fontId="1" fillId="0" borderId="2" xfId="1" applyNumberFormat="1" applyFont="1" applyFill="1" applyBorder="1" applyAlignment="1" applyProtection="1">
      <alignment horizontal="center" vertical="center" wrapText="1"/>
    </xf>
    <xf numFmtId="3" fontId="1" fillId="2" borderId="2" xfId="1" applyNumberFormat="1" applyFont="1" applyBorder="1" applyAlignment="1">
      <alignment horizontal="center" vertical="center"/>
    </xf>
    <xf numFmtId="0" fontId="0" fillId="2" borderId="2" xfId="1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left" vertical="top" wrapText="1"/>
    </xf>
    <xf numFmtId="0" fontId="8" fillId="3" borderId="1" xfId="3" applyNumberFormat="1" applyFont="1" applyAlignment="1" applyProtection="1">
      <alignment horizontal="center" vertical="center" wrapText="1"/>
    </xf>
    <xf numFmtId="0" fontId="9" fillId="2" borderId="2" xfId="1" applyNumberFormat="1" applyFont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4">
    <cellStyle name="20% - Accent2" xfId="1" builtinId="34"/>
    <cellStyle name="Calculation" xfId="3" builtinId="22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COWI 2015">
  <a:themeElements>
    <a:clrScheme name="COWI 2015">
      <a:dk1>
        <a:srgbClr val="000000"/>
      </a:dk1>
      <a:lt1>
        <a:srgbClr val="FFFFFF"/>
      </a:lt1>
      <a:dk2>
        <a:srgbClr val="58595B"/>
      </a:dk2>
      <a:lt2>
        <a:srgbClr val="D0C7BD"/>
      </a:lt2>
      <a:accent1>
        <a:srgbClr val="435A69"/>
      </a:accent1>
      <a:accent2>
        <a:srgbClr val="9DB8AF"/>
      </a:accent2>
      <a:accent3>
        <a:srgbClr val="F04E23"/>
      </a:accent3>
      <a:accent4>
        <a:srgbClr val="B3D455"/>
      </a:accent4>
      <a:accent5>
        <a:srgbClr val="009CDE"/>
      </a:accent5>
      <a:accent6>
        <a:srgbClr val="FBDB65"/>
      </a:accent6>
      <a:hlink>
        <a:srgbClr val="F04E23"/>
      </a:hlink>
      <a:folHlink>
        <a:srgbClr val="867E78"/>
      </a:folHlink>
    </a:clrScheme>
    <a:fontScheme name="COWI 2015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COWI 2015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OWI 2015" id="{C7D874C8-2039-466C-AD55-84BC20614C70}" vid="{A091C50E-1C2A-4C41-BA23-8AE5D2A8BD9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6D2E8-8070-4694-8225-D101DF6A8282}">
  <dimension ref="A1:D27"/>
  <sheetViews>
    <sheetView tabSelected="1" workbookViewId="0">
      <selection activeCell="E7" sqref="E7"/>
    </sheetView>
  </sheetViews>
  <sheetFormatPr defaultRowHeight="11.5" x14ac:dyDescent="0.25"/>
  <cols>
    <col min="1" max="1" width="18.36328125" customWidth="1"/>
    <col min="2" max="2" width="14.26953125" customWidth="1"/>
    <col min="3" max="3" width="16.453125" customWidth="1"/>
    <col min="4" max="4" width="39.6328125" customWidth="1"/>
  </cols>
  <sheetData>
    <row r="1" spans="1:4" ht="45.75" customHeight="1" x14ac:dyDescent="0.25">
      <c r="A1" s="56" t="s">
        <v>34</v>
      </c>
      <c r="B1" s="56"/>
      <c r="C1" s="56"/>
      <c r="D1" s="56"/>
    </row>
    <row r="2" spans="1:4" ht="48.75" customHeight="1" x14ac:dyDescent="0.25">
      <c r="A2" s="54" t="s">
        <v>195</v>
      </c>
      <c r="B2" s="54"/>
      <c r="C2" s="54"/>
      <c r="D2" s="54"/>
    </row>
    <row r="3" spans="1:4" x14ac:dyDescent="0.25">
      <c r="A3" s="5"/>
      <c r="B3" s="5"/>
      <c r="C3" s="5"/>
      <c r="D3" s="5"/>
    </row>
    <row r="4" spans="1:4" ht="23" x14ac:dyDescent="0.25">
      <c r="A4" s="57" t="s">
        <v>2</v>
      </c>
      <c r="B4" s="57"/>
      <c r="C4" s="6" t="s">
        <v>18</v>
      </c>
      <c r="D4" s="7" t="s">
        <v>17</v>
      </c>
    </row>
    <row r="5" spans="1:4" ht="17.25" customHeight="1" x14ac:dyDescent="0.25">
      <c r="A5" s="8" t="s">
        <v>96</v>
      </c>
      <c r="B5" s="9">
        <f>'A Assens '!H20</f>
        <v>0</v>
      </c>
      <c r="C5" s="42">
        <v>100</v>
      </c>
      <c r="D5" s="10">
        <f>B5*C5/100</f>
        <v>0</v>
      </c>
    </row>
    <row r="6" spans="1:4" ht="17.25" customHeight="1" x14ac:dyDescent="0.25">
      <c r="A6" s="8" t="s">
        <v>123</v>
      </c>
      <c r="B6" s="9">
        <f>'B Glamsbjerg'!H21</f>
        <v>0</v>
      </c>
      <c r="C6" s="42">
        <v>100</v>
      </c>
      <c r="D6" s="10">
        <f t="shared" ref="D6:D12" si="0">B6*C6/100</f>
        <v>0</v>
      </c>
    </row>
    <row r="7" spans="1:4" ht="17.25" customHeight="1" x14ac:dyDescent="0.25">
      <c r="A7" s="8" t="s">
        <v>124</v>
      </c>
      <c r="B7" s="9">
        <f>'C Haarby'!H23</f>
        <v>0</v>
      </c>
      <c r="C7" s="42">
        <v>100</v>
      </c>
      <c r="D7" s="10">
        <f t="shared" si="0"/>
        <v>0</v>
      </c>
    </row>
    <row r="8" spans="1:4" ht="17.25" customHeight="1" x14ac:dyDescent="0.25">
      <c r="A8" s="8" t="s">
        <v>125</v>
      </c>
      <c r="B8" s="9">
        <f>'D Tommerup'!H22</f>
        <v>0</v>
      </c>
      <c r="C8" s="42">
        <v>100</v>
      </c>
      <c r="D8" s="10">
        <f t="shared" si="0"/>
        <v>0</v>
      </c>
    </row>
    <row r="9" spans="1:4" ht="17.25" customHeight="1" x14ac:dyDescent="0.25">
      <c r="A9" s="11" t="s">
        <v>126</v>
      </c>
      <c r="B9" s="9">
        <f>'E Vissenbjerg'!H23</f>
        <v>0</v>
      </c>
      <c r="C9" s="42">
        <v>100</v>
      </c>
      <c r="D9" s="10">
        <f t="shared" si="0"/>
        <v>0</v>
      </c>
    </row>
    <row r="10" spans="1:4" ht="17.25" customHeight="1" x14ac:dyDescent="0.25">
      <c r="A10" s="11" t="s">
        <v>97</v>
      </c>
      <c r="B10" s="9">
        <f>'F Aarup'!H22</f>
        <v>0</v>
      </c>
      <c r="C10" s="42">
        <v>100</v>
      </c>
      <c r="D10" s="10">
        <f t="shared" si="0"/>
        <v>0</v>
      </c>
    </row>
    <row r="11" spans="1:4" ht="17.25" customHeight="1" x14ac:dyDescent="0.25">
      <c r="A11" s="48" t="s">
        <v>187</v>
      </c>
      <c r="B11" s="9">
        <f>'G Tillægsydelser'!F10</f>
        <v>0</v>
      </c>
      <c r="C11" s="42">
        <v>100</v>
      </c>
      <c r="D11" s="10">
        <f t="shared" si="0"/>
        <v>0</v>
      </c>
    </row>
    <row r="12" spans="1:4" ht="17.25" customHeight="1" x14ac:dyDescent="0.25">
      <c r="A12" s="8" t="s">
        <v>188</v>
      </c>
      <c r="B12" s="9">
        <f>'H Option'!F6</f>
        <v>0</v>
      </c>
      <c r="C12" s="42">
        <v>50</v>
      </c>
      <c r="D12" s="10">
        <f t="shared" si="0"/>
        <v>0</v>
      </c>
    </row>
    <row r="13" spans="1:4" ht="27" customHeight="1" x14ac:dyDescent="0.25">
      <c r="A13" s="58" t="s">
        <v>16</v>
      </c>
      <c r="B13" s="58"/>
      <c r="C13" s="12"/>
      <c r="D13" s="13">
        <f>SUM(D5:D12)</f>
        <v>0</v>
      </c>
    </row>
    <row r="14" spans="1:4" ht="15.75" customHeight="1" x14ac:dyDescent="0.25">
      <c r="A14" s="14"/>
      <c r="B14" s="14"/>
      <c r="C14" s="15"/>
      <c r="D14" s="16"/>
    </row>
    <row r="15" spans="1:4" ht="39" customHeight="1" x14ac:dyDescent="0.25">
      <c r="A15" s="54" t="s">
        <v>15</v>
      </c>
      <c r="B15" s="54"/>
      <c r="C15" s="54"/>
      <c r="D15" s="54"/>
    </row>
    <row r="16" spans="1:4" ht="26.25" customHeight="1" x14ac:dyDescent="0.25">
      <c r="A16" s="17"/>
      <c r="B16" s="17"/>
      <c r="C16" s="17"/>
      <c r="D16" s="18"/>
    </row>
    <row r="17" spans="1:4" ht="61.5" customHeight="1" x14ac:dyDescent="0.25">
      <c r="A17" s="54" t="s">
        <v>14</v>
      </c>
      <c r="B17" s="54"/>
      <c r="C17" s="54"/>
      <c r="D17" s="54"/>
    </row>
    <row r="18" spans="1:4" ht="48" customHeight="1" x14ac:dyDescent="0.25">
      <c r="A18" s="54" t="s">
        <v>196</v>
      </c>
      <c r="B18" s="54"/>
      <c r="C18" s="54"/>
      <c r="D18" s="54"/>
    </row>
    <row r="19" spans="1:4" ht="39.75" customHeight="1" x14ac:dyDescent="0.25">
      <c r="A19" s="54" t="s">
        <v>197</v>
      </c>
      <c r="B19" s="54"/>
      <c r="C19" s="54"/>
      <c r="D19" s="54"/>
    </row>
    <row r="20" spans="1:4" ht="33.75" customHeight="1" x14ac:dyDescent="0.25">
      <c r="A20" s="55" t="s">
        <v>13</v>
      </c>
      <c r="B20" s="55"/>
      <c r="C20" s="55"/>
      <c r="D20" s="55"/>
    </row>
    <row r="21" spans="1:4" x14ac:dyDescent="0.25">
      <c r="A21" s="19"/>
      <c r="B21" s="20"/>
      <c r="C21" s="20"/>
      <c r="D21" s="21"/>
    </row>
    <row r="22" spans="1:4" x14ac:dyDescent="0.25">
      <c r="A22" s="21"/>
      <c r="B22" s="21"/>
      <c r="C22" s="21"/>
      <c r="D22" s="21"/>
    </row>
    <row r="23" spans="1:4" x14ac:dyDescent="0.25">
      <c r="A23" s="21"/>
      <c r="B23" s="21"/>
      <c r="C23" s="21"/>
      <c r="D23" s="21"/>
    </row>
    <row r="24" spans="1:4" x14ac:dyDescent="0.25">
      <c r="A24" s="21"/>
      <c r="B24" s="21"/>
      <c r="C24" s="21"/>
      <c r="D24" s="21"/>
    </row>
    <row r="25" spans="1:4" x14ac:dyDescent="0.25">
      <c r="A25" s="21"/>
      <c r="B25" s="21"/>
      <c r="C25" s="21"/>
      <c r="D25" s="21"/>
    </row>
    <row r="26" spans="1:4" x14ac:dyDescent="0.25">
      <c r="A26" s="21"/>
      <c r="B26" s="21"/>
      <c r="C26" s="21"/>
      <c r="D26" s="21"/>
    </row>
    <row r="27" spans="1:4" x14ac:dyDescent="0.25">
      <c r="A27" s="21"/>
      <c r="B27" s="21"/>
      <c r="C27" s="21"/>
      <c r="D27" s="21"/>
    </row>
  </sheetData>
  <mergeCells count="9">
    <mergeCell ref="A18:D18"/>
    <mergeCell ref="A19:D19"/>
    <mergeCell ref="A20:D20"/>
    <mergeCell ref="A1:D1"/>
    <mergeCell ref="A2:D2"/>
    <mergeCell ref="A4:B4"/>
    <mergeCell ref="A13:B13"/>
    <mergeCell ref="A15:D15"/>
    <mergeCell ref="A17:D1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1B0C-CE46-4FF0-BACD-086B3070E961}">
  <dimension ref="A1:H40"/>
  <sheetViews>
    <sheetView topLeftCell="A11" workbookViewId="0">
      <selection activeCell="G19" sqref="G19"/>
    </sheetView>
  </sheetViews>
  <sheetFormatPr defaultColWidth="9" defaultRowHeight="11.5" x14ac:dyDescent="0.25"/>
  <cols>
    <col min="1" max="1" width="9" style="21"/>
    <col min="2" max="3" width="18.08984375" style="21" customWidth="1"/>
    <col min="4" max="4" width="24.90625" style="21" customWidth="1"/>
    <col min="5" max="5" width="13.453125" style="21" bestFit="1" customWidth="1"/>
    <col min="6" max="6" width="13.36328125" style="21" bestFit="1" customWidth="1"/>
    <col min="7" max="7" width="15.7265625" style="21" customWidth="1"/>
    <col min="8" max="8" width="19.26953125" style="21" bestFit="1" customWidth="1"/>
    <col min="9" max="16384" width="9" style="21"/>
  </cols>
  <sheetData>
    <row r="1" spans="1:8" ht="17.5" x14ac:dyDescent="0.35">
      <c r="A1" s="4" t="s">
        <v>35</v>
      </c>
      <c r="B1" s="4"/>
      <c r="C1" s="4"/>
    </row>
    <row r="2" spans="1:8" x14ac:dyDescent="0.25">
      <c r="A2" s="22"/>
      <c r="B2" s="22"/>
      <c r="C2" s="22"/>
      <c r="D2" s="22"/>
      <c r="E2" s="22"/>
      <c r="F2" s="22"/>
      <c r="G2" s="22"/>
    </row>
    <row r="3" spans="1:8" ht="17.5" x14ac:dyDescent="0.35">
      <c r="A3" s="23" t="s">
        <v>0</v>
      </c>
      <c r="B3" s="23"/>
      <c r="C3" s="23"/>
      <c r="D3" s="24"/>
      <c r="E3" s="24"/>
      <c r="F3" s="24"/>
      <c r="G3" s="24"/>
      <c r="H3" s="25"/>
    </row>
    <row r="4" spans="1:8" ht="46" x14ac:dyDescent="0.25">
      <c r="A4" s="26" t="s">
        <v>1</v>
      </c>
      <c r="B4" s="27" t="s">
        <v>2</v>
      </c>
      <c r="C4" s="27" t="s">
        <v>33</v>
      </c>
      <c r="D4" s="27" t="s">
        <v>38</v>
      </c>
      <c r="E4" s="28" t="s">
        <v>3</v>
      </c>
      <c r="F4" s="28" t="s">
        <v>4</v>
      </c>
      <c r="G4" s="28" t="s">
        <v>5</v>
      </c>
      <c r="H4" s="29" t="s">
        <v>6</v>
      </c>
    </row>
    <row r="5" spans="1:8" ht="58.5" customHeight="1" x14ac:dyDescent="0.25">
      <c r="A5" s="30" t="s">
        <v>7</v>
      </c>
      <c r="B5" s="11" t="s">
        <v>45</v>
      </c>
      <c r="C5" s="30" t="s">
        <v>98</v>
      </c>
      <c r="D5" s="43" t="s">
        <v>99</v>
      </c>
      <c r="E5" s="31" t="s">
        <v>55</v>
      </c>
      <c r="F5" s="31">
        <v>44</v>
      </c>
      <c r="G5" s="32"/>
      <c r="H5" s="33">
        <f t="shared" ref="H5:H19" si="0">G5*F5</f>
        <v>0</v>
      </c>
    </row>
    <row r="6" spans="1:8" ht="58.5" customHeight="1" x14ac:dyDescent="0.25">
      <c r="A6" s="30" t="s">
        <v>8</v>
      </c>
      <c r="B6" s="11" t="s">
        <v>45</v>
      </c>
      <c r="C6" s="30" t="s">
        <v>39</v>
      </c>
      <c r="D6" s="43" t="str">
        <f>D5</f>
        <v>Stena Recycling A/S, Ravnebjerggyden 3, 5491 Blommelyst</v>
      </c>
      <c r="E6" s="31" t="s">
        <v>55</v>
      </c>
      <c r="F6" s="31">
        <v>2</v>
      </c>
      <c r="G6" s="32"/>
      <c r="H6" s="33">
        <f t="shared" si="0"/>
        <v>0</v>
      </c>
    </row>
    <row r="7" spans="1:8" ht="58.5" customHeight="1" x14ac:dyDescent="0.25">
      <c r="A7" s="30" t="s">
        <v>9</v>
      </c>
      <c r="B7" s="11" t="s">
        <v>45</v>
      </c>
      <c r="C7" s="30" t="s">
        <v>100</v>
      </c>
      <c r="D7" s="43" t="s">
        <v>101</v>
      </c>
      <c r="E7" s="31" t="s">
        <v>55</v>
      </c>
      <c r="F7" s="31">
        <v>83</v>
      </c>
      <c r="G7" s="32"/>
      <c r="H7" s="33">
        <f t="shared" si="0"/>
        <v>0</v>
      </c>
    </row>
    <row r="8" spans="1:8" ht="58.5" customHeight="1" x14ac:dyDescent="0.25">
      <c r="A8" s="30" t="s">
        <v>10</v>
      </c>
      <c r="B8" s="48" t="str">
        <f>B7</f>
        <v>Kørsel og tømning af container fra Assens GBP</v>
      </c>
      <c r="C8" s="30" t="s">
        <v>102</v>
      </c>
      <c r="D8" s="43" t="s">
        <v>103</v>
      </c>
      <c r="E8" s="31" t="str">
        <f>E7</f>
        <v>Pris pr. kørsel inkl. tømning</v>
      </c>
      <c r="F8" s="31">
        <v>11</v>
      </c>
      <c r="G8" s="32"/>
      <c r="H8" s="33">
        <f t="shared" si="0"/>
        <v>0</v>
      </c>
    </row>
    <row r="9" spans="1:8" ht="58.5" customHeight="1" x14ac:dyDescent="0.25">
      <c r="A9" s="30" t="s">
        <v>19</v>
      </c>
      <c r="B9" s="11" t="s">
        <v>45</v>
      </c>
      <c r="C9" s="46" t="s">
        <v>104</v>
      </c>
      <c r="D9" s="43" t="s">
        <v>40</v>
      </c>
      <c r="E9" s="31" t="s">
        <v>55</v>
      </c>
      <c r="F9" s="31">
        <v>49</v>
      </c>
      <c r="G9" s="32"/>
      <c r="H9" s="33">
        <f t="shared" si="0"/>
        <v>0</v>
      </c>
    </row>
    <row r="10" spans="1:8" ht="58.5" customHeight="1" x14ac:dyDescent="0.25">
      <c r="A10" s="30" t="s">
        <v>20</v>
      </c>
      <c r="B10" s="48" t="str">
        <f>B9</f>
        <v>Kørsel og tømning af container fra Assens GBP</v>
      </c>
      <c r="C10" s="46" t="s">
        <v>105</v>
      </c>
      <c r="D10" s="43" t="s">
        <v>106</v>
      </c>
      <c r="E10" s="31" t="str">
        <f>E9</f>
        <v>Pris pr. kørsel inkl. tømning</v>
      </c>
      <c r="F10" s="31">
        <v>4</v>
      </c>
      <c r="G10" s="32"/>
      <c r="H10" s="33">
        <f t="shared" si="0"/>
        <v>0</v>
      </c>
    </row>
    <row r="11" spans="1:8" ht="58.5" customHeight="1" x14ac:dyDescent="0.25">
      <c r="A11" s="30" t="s">
        <v>21</v>
      </c>
      <c r="B11" s="11" t="s">
        <v>45</v>
      </c>
      <c r="C11" s="46" t="s">
        <v>44</v>
      </c>
      <c r="D11" s="43" t="s">
        <v>41</v>
      </c>
      <c r="E11" s="31" t="s">
        <v>55</v>
      </c>
      <c r="F11" s="31">
        <v>30</v>
      </c>
      <c r="G11" s="32"/>
      <c r="H11" s="33">
        <f t="shared" si="0"/>
        <v>0</v>
      </c>
    </row>
    <row r="12" spans="1:8" ht="58.5" customHeight="1" x14ac:dyDescent="0.25">
      <c r="A12" s="30" t="s">
        <v>22</v>
      </c>
      <c r="B12" s="48" t="str">
        <f>B11</f>
        <v>Kørsel og tømning af container fra Assens GBP</v>
      </c>
      <c r="C12" s="46" t="s">
        <v>107</v>
      </c>
      <c r="D12" s="43" t="str">
        <f>D7</f>
        <v>RGS Nordic A/S, Energivej 36, 5260 Odense</v>
      </c>
      <c r="E12" s="31" t="str">
        <f>E11</f>
        <v>Pris pr. kørsel inkl. tømning</v>
      </c>
      <c r="F12" s="31">
        <v>6</v>
      </c>
      <c r="G12" s="32"/>
      <c r="H12" s="33">
        <f t="shared" si="0"/>
        <v>0</v>
      </c>
    </row>
    <row r="13" spans="1:8" ht="58.5" customHeight="1" x14ac:dyDescent="0.25">
      <c r="A13" s="30" t="s">
        <v>108</v>
      </c>
      <c r="B13" s="48" t="str">
        <f>B12</f>
        <v>Kørsel og tømning af container fra Assens GBP</v>
      </c>
      <c r="C13" s="46" t="s">
        <v>109</v>
      </c>
      <c r="D13" s="43" t="str">
        <f>D8</f>
        <v>Norrecco A/S, P.L. Brandts Allé 5, 5220 Odense</v>
      </c>
      <c r="E13" s="31" t="str">
        <f>E12</f>
        <v>Pris pr. kørsel inkl. tømning</v>
      </c>
      <c r="F13" s="31">
        <v>23</v>
      </c>
      <c r="G13" s="32"/>
      <c r="H13" s="33">
        <f t="shared" si="0"/>
        <v>0</v>
      </c>
    </row>
    <row r="14" spans="1:8" ht="58.5" customHeight="1" x14ac:dyDescent="0.25">
      <c r="A14" s="30" t="s">
        <v>110</v>
      </c>
      <c r="B14" s="48" t="str">
        <f>B13</f>
        <v>Kørsel og tømning af container fra Assens GBP</v>
      </c>
      <c r="C14" s="46" t="s">
        <v>111</v>
      </c>
      <c r="D14" s="43" t="str">
        <f>D13</f>
        <v>Norrecco A/S, P.L. Brandts Allé 5, 5220 Odense</v>
      </c>
      <c r="E14" s="31" t="str">
        <f>E13</f>
        <v>Pris pr. kørsel inkl. tømning</v>
      </c>
      <c r="F14" s="31">
        <v>36</v>
      </c>
      <c r="G14" s="32"/>
      <c r="H14" s="33">
        <f t="shared" si="0"/>
        <v>0</v>
      </c>
    </row>
    <row r="15" spans="1:8" ht="58.5" customHeight="1" x14ac:dyDescent="0.25">
      <c r="A15" s="30" t="s">
        <v>112</v>
      </c>
      <c r="B15" s="48" t="str">
        <f>B14</f>
        <v>Kørsel og tømning af container fra Assens GBP</v>
      </c>
      <c r="C15" s="48" t="s">
        <v>113</v>
      </c>
      <c r="D15" s="43" t="str">
        <f>D7</f>
        <v>RGS Nordic A/S, Energivej 36, 5260 Odense</v>
      </c>
      <c r="E15" s="31" t="str">
        <f>E14</f>
        <v>Pris pr. kørsel inkl. tømning</v>
      </c>
      <c r="F15" s="31">
        <v>184</v>
      </c>
      <c r="G15" s="32"/>
      <c r="H15" s="33">
        <f t="shared" si="0"/>
        <v>0</v>
      </c>
    </row>
    <row r="16" spans="1:8" ht="58.5" customHeight="1" x14ac:dyDescent="0.25">
      <c r="A16" s="30" t="s">
        <v>114</v>
      </c>
      <c r="B16" s="11" t="s">
        <v>45</v>
      </c>
      <c r="C16" s="30" t="s">
        <v>149</v>
      </c>
      <c r="D16" s="43" t="s">
        <v>115</v>
      </c>
      <c r="E16" s="31" t="s">
        <v>55</v>
      </c>
      <c r="F16" s="31">
        <v>72</v>
      </c>
      <c r="G16" s="32"/>
      <c r="H16" s="33">
        <f t="shared" si="0"/>
        <v>0</v>
      </c>
    </row>
    <row r="17" spans="1:8" ht="58.5" customHeight="1" x14ac:dyDescent="0.25">
      <c r="A17" s="30" t="s">
        <v>116</v>
      </c>
      <c r="B17" s="48" t="str">
        <f>B16</f>
        <v>Kørsel og tømning af container fra Assens GBP</v>
      </c>
      <c r="C17" s="30" t="s">
        <v>117</v>
      </c>
      <c r="D17" s="43" t="str">
        <f>D8</f>
        <v>Norrecco A/S, P.L. Brandts Allé 5, 5220 Odense</v>
      </c>
      <c r="E17" s="31" t="str">
        <f>E16</f>
        <v>Pris pr. kørsel inkl. tømning</v>
      </c>
      <c r="F17" s="31">
        <v>56</v>
      </c>
      <c r="G17" s="32"/>
      <c r="H17" s="33">
        <f t="shared" si="0"/>
        <v>0</v>
      </c>
    </row>
    <row r="18" spans="1:8" ht="58.5" customHeight="1" x14ac:dyDescent="0.25">
      <c r="A18" s="30" t="s">
        <v>118</v>
      </c>
      <c r="B18" s="48" t="str">
        <f>B17</f>
        <v>Kørsel og tømning af container fra Assens GBP</v>
      </c>
      <c r="C18" s="30" t="s">
        <v>119</v>
      </c>
      <c r="D18" s="43" t="s">
        <v>120</v>
      </c>
      <c r="E18" s="31" t="str">
        <f>E17</f>
        <v>Pris pr. kørsel inkl. tømning</v>
      </c>
      <c r="F18" s="31">
        <v>68</v>
      </c>
      <c r="G18" s="32"/>
      <c r="H18" s="33">
        <f t="shared" si="0"/>
        <v>0</v>
      </c>
    </row>
    <row r="19" spans="1:8" ht="58.5" customHeight="1" x14ac:dyDescent="0.25">
      <c r="A19" s="30" t="s">
        <v>121</v>
      </c>
      <c r="B19" s="48" t="str">
        <f>B18</f>
        <v>Kørsel og tømning af container fra Assens GBP</v>
      </c>
      <c r="C19" s="48" t="s">
        <v>122</v>
      </c>
      <c r="D19" s="43" t="str">
        <f>D10</f>
        <v>Marius Pedersen A/S, Havnegade 90, 5000 Odense C</v>
      </c>
      <c r="E19" s="31" t="str">
        <f>E18</f>
        <v>Pris pr. kørsel inkl. tømning</v>
      </c>
      <c r="F19" s="31">
        <v>3</v>
      </c>
      <c r="G19" s="32"/>
      <c r="H19" s="33">
        <f t="shared" si="0"/>
        <v>0</v>
      </c>
    </row>
    <row r="20" spans="1:8" ht="18" customHeight="1" x14ac:dyDescent="0.25">
      <c r="A20" s="34"/>
      <c r="B20" s="34"/>
      <c r="C20" s="34"/>
      <c r="D20" s="34"/>
      <c r="E20" s="34"/>
      <c r="F20" s="31"/>
      <c r="G20" s="30" t="s">
        <v>11</v>
      </c>
      <c r="H20" s="33">
        <f>SUM(H5:H19)</f>
        <v>0</v>
      </c>
    </row>
    <row r="21" spans="1:8" x14ac:dyDescent="0.25">
      <c r="A21" s="59" t="s">
        <v>12</v>
      </c>
      <c r="B21" s="59"/>
      <c r="C21" s="59"/>
      <c r="D21" s="59"/>
      <c r="E21" s="59"/>
      <c r="F21" s="59"/>
      <c r="G21" s="59"/>
      <c r="H21" s="59"/>
    </row>
    <row r="22" spans="1:8" x14ac:dyDescent="0.25">
      <c r="A22" s="18"/>
      <c r="B22" s="18"/>
      <c r="C22" s="18"/>
      <c r="D22" s="18"/>
      <c r="E22" s="35"/>
      <c r="F22" s="18"/>
      <c r="G22" s="18"/>
      <c r="H22" s="18"/>
    </row>
    <row r="23" spans="1:8" x14ac:dyDescent="0.25">
      <c r="A23" s="18"/>
      <c r="B23" s="18"/>
      <c r="C23" s="18"/>
      <c r="D23" s="18"/>
      <c r="E23" s="35"/>
      <c r="F23" s="18"/>
      <c r="G23" s="18"/>
      <c r="H23" s="18"/>
    </row>
    <row r="24" spans="1:8" x14ac:dyDescent="0.25">
      <c r="A24" s="18"/>
      <c r="B24" s="18"/>
      <c r="C24" s="18"/>
      <c r="D24" s="18"/>
      <c r="E24" s="35"/>
      <c r="F24" s="18"/>
      <c r="G24" s="18"/>
      <c r="H24" s="18"/>
    </row>
    <row r="25" spans="1:8" x14ac:dyDescent="0.25">
      <c r="A25" s="18"/>
      <c r="B25" s="18"/>
      <c r="C25" s="18"/>
      <c r="D25" s="18"/>
      <c r="E25" s="35"/>
      <c r="F25" s="18"/>
      <c r="G25" s="18"/>
      <c r="H25" s="18"/>
    </row>
    <row r="26" spans="1:8" x14ac:dyDescent="0.25">
      <c r="A26" s="18"/>
      <c r="B26" s="18"/>
      <c r="C26" s="18"/>
      <c r="D26" s="18"/>
      <c r="E26" s="35"/>
      <c r="F26" s="18"/>
      <c r="G26" s="18"/>
      <c r="H26" s="18"/>
    </row>
    <row r="27" spans="1:8" x14ac:dyDescent="0.25">
      <c r="A27" s="18"/>
      <c r="B27" s="18"/>
      <c r="C27" s="18"/>
      <c r="D27" s="18"/>
      <c r="E27" s="35"/>
      <c r="F27" s="18"/>
      <c r="G27" s="18"/>
      <c r="H27" s="18"/>
    </row>
    <row r="28" spans="1:8" x14ac:dyDescent="0.25">
      <c r="A28" s="18"/>
      <c r="B28" s="18"/>
      <c r="C28" s="18"/>
      <c r="D28" s="18"/>
      <c r="E28" s="35"/>
      <c r="F28" s="18"/>
      <c r="G28" s="18"/>
      <c r="H28" s="18"/>
    </row>
    <row r="29" spans="1:8" x14ac:dyDescent="0.25">
      <c r="A29" s="18"/>
      <c r="B29" s="18"/>
      <c r="C29" s="18"/>
      <c r="D29" s="18"/>
      <c r="E29" s="35"/>
      <c r="F29" s="18"/>
      <c r="G29" s="18"/>
      <c r="H29" s="18"/>
    </row>
    <row r="30" spans="1:8" x14ac:dyDescent="0.25">
      <c r="A30" s="18"/>
      <c r="B30" s="18"/>
      <c r="C30" s="18"/>
      <c r="D30" s="18"/>
      <c r="E30" s="35"/>
      <c r="F30" s="18"/>
      <c r="G30" s="18"/>
      <c r="H30" s="18"/>
    </row>
    <row r="31" spans="1:8" x14ac:dyDescent="0.25">
      <c r="A31" s="18"/>
      <c r="B31" s="18"/>
      <c r="C31" s="18"/>
      <c r="D31" s="18"/>
      <c r="E31" s="35"/>
      <c r="F31" s="18"/>
      <c r="G31" s="18"/>
      <c r="H31" s="18"/>
    </row>
    <row r="32" spans="1:8" x14ac:dyDescent="0.25">
      <c r="A32" s="18"/>
      <c r="B32" s="18"/>
      <c r="C32" s="18"/>
      <c r="D32" s="18"/>
      <c r="E32" s="35"/>
      <c r="F32" s="18"/>
      <c r="G32" s="18"/>
      <c r="H32" s="18"/>
    </row>
    <row r="33" spans="1:8" x14ac:dyDescent="0.25">
      <c r="A33" s="18"/>
      <c r="B33" s="18"/>
      <c r="C33" s="18"/>
      <c r="D33" s="18"/>
      <c r="E33" s="18"/>
      <c r="F33" s="18"/>
      <c r="G33" s="18"/>
      <c r="H33" s="18"/>
    </row>
    <row r="34" spans="1:8" x14ac:dyDescent="0.25">
      <c r="A34" s="18"/>
      <c r="B34" s="18"/>
      <c r="C34" s="18"/>
      <c r="D34" s="18"/>
      <c r="E34" s="18"/>
      <c r="F34" s="18"/>
      <c r="G34" s="18"/>
      <c r="H34" s="18"/>
    </row>
    <row r="35" spans="1:8" x14ac:dyDescent="0.25">
      <c r="A35" s="18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</sheetData>
  <mergeCells count="1">
    <mergeCell ref="A21:H2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5279-564D-4416-B3AF-F4D77892351A}">
  <dimension ref="A1:J41"/>
  <sheetViews>
    <sheetView workbookViewId="0">
      <selection activeCell="J11" sqref="J11"/>
    </sheetView>
  </sheetViews>
  <sheetFormatPr defaultColWidth="9" defaultRowHeight="11.5" x14ac:dyDescent="0.25"/>
  <cols>
    <col min="1" max="1" width="9" style="21"/>
    <col min="2" max="3" width="18.08984375" style="21" customWidth="1"/>
    <col min="4" max="4" width="24.90625" style="21" customWidth="1"/>
    <col min="5" max="5" width="13.453125" style="21" bestFit="1" customWidth="1"/>
    <col min="6" max="6" width="13.36328125" style="21" bestFit="1" customWidth="1"/>
    <col min="7" max="7" width="15.7265625" style="21" customWidth="1"/>
    <col min="8" max="8" width="19.26953125" style="21" bestFit="1" customWidth="1"/>
    <col min="9" max="16384" width="9" style="21"/>
  </cols>
  <sheetData>
    <row r="1" spans="1:10" ht="17.5" x14ac:dyDescent="0.35">
      <c r="A1" s="4" t="s">
        <v>50</v>
      </c>
      <c r="B1" s="4"/>
      <c r="C1" s="4"/>
    </row>
    <row r="2" spans="1:10" x14ac:dyDescent="0.25">
      <c r="A2" s="22"/>
      <c r="B2" s="22"/>
      <c r="C2" s="22"/>
      <c r="D2" s="22"/>
      <c r="E2" s="22"/>
      <c r="F2" s="22"/>
      <c r="G2" s="22"/>
    </row>
    <row r="3" spans="1:10" ht="17.5" x14ac:dyDescent="0.35">
      <c r="A3" s="23" t="s">
        <v>0</v>
      </c>
      <c r="B3" s="23"/>
      <c r="C3" s="23"/>
      <c r="D3" s="24"/>
      <c r="E3" s="24"/>
      <c r="F3" s="24"/>
      <c r="G3" s="24"/>
      <c r="H3" s="25"/>
    </row>
    <row r="4" spans="1:10" ht="46" x14ac:dyDescent="0.25">
      <c r="A4" s="26" t="s">
        <v>1</v>
      </c>
      <c r="B4" s="27" t="s">
        <v>2</v>
      </c>
      <c r="C4" s="27" t="s">
        <v>33</v>
      </c>
      <c r="D4" s="27" t="s">
        <v>38</v>
      </c>
      <c r="E4" s="28" t="s">
        <v>3</v>
      </c>
      <c r="F4" s="28" t="s">
        <v>4</v>
      </c>
      <c r="G4" s="28" t="s">
        <v>5</v>
      </c>
      <c r="H4" s="29" t="s">
        <v>6</v>
      </c>
    </row>
    <row r="5" spans="1:10" ht="58.5" customHeight="1" x14ac:dyDescent="0.25">
      <c r="A5" s="30" t="s">
        <v>56</v>
      </c>
      <c r="B5" s="48" t="s">
        <v>45</v>
      </c>
      <c r="C5" s="30" t="s">
        <v>98</v>
      </c>
      <c r="D5" s="43" t="s">
        <v>99</v>
      </c>
      <c r="E5" s="31" t="s">
        <v>55</v>
      </c>
      <c r="F5" s="31">
        <v>10</v>
      </c>
      <c r="G5" s="32"/>
      <c r="H5" s="33">
        <f t="shared" ref="H5:H20" si="0">G5*F5</f>
        <v>0</v>
      </c>
    </row>
    <row r="6" spans="1:10" ht="58.5" customHeight="1" x14ac:dyDescent="0.25">
      <c r="A6" s="30" t="s">
        <v>57</v>
      </c>
      <c r="B6" s="48" t="s">
        <v>45</v>
      </c>
      <c r="C6" s="30" t="s">
        <v>39</v>
      </c>
      <c r="D6" s="43" t="str">
        <f>D5</f>
        <v>Stena Recycling A/S, Ravnebjerggyden 3, 5491 Blommelyst</v>
      </c>
      <c r="E6" s="31" t="s">
        <v>55</v>
      </c>
      <c r="F6" s="31">
        <v>7</v>
      </c>
      <c r="G6" s="32"/>
      <c r="H6" s="33">
        <f t="shared" si="0"/>
        <v>0</v>
      </c>
    </row>
    <row r="7" spans="1:10" ht="58.5" customHeight="1" x14ac:dyDescent="0.25">
      <c r="A7" s="30" t="s">
        <v>58</v>
      </c>
      <c r="B7" s="48" t="s">
        <v>45</v>
      </c>
      <c r="C7" s="30" t="s">
        <v>100</v>
      </c>
      <c r="D7" s="43" t="s">
        <v>101</v>
      </c>
      <c r="E7" s="31" t="s">
        <v>55</v>
      </c>
      <c r="F7" s="31">
        <v>30</v>
      </c>
      <c r="G7" s="32"/>
      <c r="H7" s="33">
        <f t="shared" si="0"/>
        <v>0</v>
      </c>
    </row>
    <row r="8" spans="1:10" ht="58.5" customHeight="1" x14ac:dyDescent="0.25">
      <c r="A8" s="30" t="s">
        <v>59</v>
      </c>
      <c r="B8" s="48" t="str">
        <f>B7</f>
        <v>Kørsel og tømning af container fra Assens GBP</v>
      </c>
      <c r="C8" s="30" t="s">
        <v>102</v>
      </c>
      <c r="D8" s="43" t="s">
        <v>103</v>
      </c>
      <c r="E8" s="31" t="str">
        <f>E7</f>
        <v>Pris pr. kørsel inkl. tømning</v>
      </c>
      <c r="F8" s="31">
        <v>2</v>
      </c>
      <c r="G8" s="32"/>
      <c r="H8" s="33">
        <f t="shared" si="0"/>
        <v>0</v>
      </c>
    </row>
    <row r="9" spans="1:10" ht="58.5" customHeight="1" x14ac:dyDescent="0.25">
      <c r="A9" s="30" t="s">
        <v>60</v>
      </c>
      <c r="B9" s="48" t="s">
        <v>45</v>
      </c>
      <c r="C9" s="46" t="s">
        <v>104</v>
      </c>
      <c r="D9" s="43" t="s">
        <v>40</v>
      </c>
      <c r="E9" s="31" t="s">
        <v>55</v>
      </c>
      <c r="F9" s="31">
        <v>18</v>
      </c>
      <c r="G9" s="32"/>
      <c r="H9" s="33">
        <f t="shared" si="0"/>
        <v>0</v>
      </c>
    </row>
    <row r="10" spans="1:10" ht="58.5" customHeight="1" x14ac:dyDescent="0.25">
      <c r="A10" s="30" t="s">
        <v>61</v>
      </c>
      <c r="B10" s="48" t="str">
        <f>B9</f>
        <v>Kørsel og tømning af container fra Assens GBP</v>
      </c>
      <c r="C10" s="46" t="s">
        <v>105</v>
      </c>
      <c r="D10" s="43" t="s">
        <v>106</v>
      </c>
      <c r="E10" s="31" t="str">
        <f>E9</f>
        <v>Pris pr. kørsel inkl. tømning</v>
      </c>
      <c r="F10" s="31">
        <v>1</v>
      </c>
      <c r="G10" s="32"/>
      <c r="H10" s="33">
        <f t="shared" si="0"/>
        <v>0</v>
      </c>
    </row>
    <row r="11" spans="1:10" ht="58.5" customHeight="1" x14ac:dyDescent="0.25">
      <c r="A11" s="30" t="s">
        <v>62</v>
      </c>
      <c r="B11" s="48" t="s">
        <v>45</v>
      </c>
      <c r="C11" s="46" t="s">
        <v>44</v>
      </c>
      <c r="D11" s="43" t="s">
        <v>41</v>
      </c>
      <c r="E11" s="31" t="s">
        <v>55</v>
      </c>
      <c r="F11" s="31">
        <v>10</v>
      </c>
      <c r="G11" s="32"/>
      <c r="H11" s="33">
        <f t="shared" si="0"/>
        <v>0</v>
      </c>
    </row>
    <row r="12" spans="1:10" ht="58.5" customHeight="1" x14ac:dyDescent="0.25">
      <c r="A12" s="30" t="s">
        <v>63</v>
      </c>
      <c r="B12" s="48" t="str">
        <f>B11</f>
        <v>Kørsel og tømning af container fra Assens GBP</v>
      </c>
      <c r="C12" s="46" t="s">
        <v>109</v>
      </c>
      <c r="D12" s="43" t="str">
        <f>D8</f>
        <v>Norrecco A/S, P.L. Brandts Allé 5, 5220 Odense</v>
      </c>
      <c r="E12" s="31" t="str">
        <f>E11</f>
        <v>Pris pr. kørsel inkl. tømning</v>
      </c>
      <c r="F12" s="31">
        <v>3</v>
      </c>
      <c r="G12" s="32"/>
      <c r="H12" s="33">
        <f t="shared" si="0"/>
        <v>0</v>
      </c>
    </row>
    <row r="13" spans="1:10" ht="58.5" customHeight="1" x14ac:dyDescent="0.25">
      <c r="A13" s="30" t="s">
        <v>128</v>
      </c>
      <c r="B13" s="48" t="str">
        <f>B12</f>
        <v>Kørsel og tømning af container fra Assens GBP</v>
      </c>
      <c r="C13" s="46" t="s">
        <v>111</v>
      </c>
      <c r="D13" s="43" t="str">
        <f>D12</f>
        <v>Norrecco A/S, P.L. Brandts Allé 5, 5220 Odense</v>
      </c>
      <c r="E13" s="31" t="str">
        <f>E12</f>
        <v>Pris pr. kørsel inkl. tømning</v>
      </c>
      <c r="F13" s="31">
        <v>9</v>
      </c>
      <c r="G13" s="32"/>
      <c r="H13" s="33">
        <f t="shared" si="0"/>
        <v>0</v>
      </c>
    </row>
    <row r="14" spans="1:10" ht="58.5" customHeight="1" x14ac:dyDescent="0.25">
      <c r="A14" s="30" t="s">
        <v>129</v>
      </c>
      <c r="B14" s="48" t="str">
        <f>B13</f>
        <v>Kørsel og tømning af container fra Assens GBP</v>
      </c>
      <c r="C14" s="48" t="s">
        <v>113</v>
      </c>
      <c r="D14" s="43" t="str">
        <f>D7</f>
        <v>RGS Nordic A/S, Energivej 36, 5260 Odense</v>
      </c>
      <c r="E14" s="31" t="str">
        <f>E13</f>
        <v>Pris pr. kørsel inkl. tømning</v>
      </c>
      <c r="F14" s="31">
        <v>56</v>
      </c>
      <c r="G14" s="32"/>
      <c r="H14" s="33">
        <f t="shared" si="0"/>
        <v>0</v>
      </c>
    </row>
    <row r="15" spans="1:10" ht="58.5" customHeight="1" x14ac:dyDescent="0.25">
      <c r="A15" s="30" t="s">
        <v>130</v>
      </c>
      <c r="B15" s="48" t="s">
        <v>45</v>
      </c>
      <c r="C15" s="46" t="s">
        <v>42</v>
      </c>
      <c r="D15" s="43" t="str">
        <f>D9</f>
        <v>Sh. Lyndelse Miljøcenter, Landevejen 5, 5672 Broby</v>
      </c>
      <c r="E15" s="31" t="s">
        <v>55</v>
      </c>
      <c r="F15" s="31">
        <v>158</v>
      </c>
      <c r="G15" s="32"/>
      <c r="H15" s="33">
        <f>G15*F15</f>
        <v>0</v>
      </c>
    </row>
    <row r="16" spans="1:10" ht="58.5" customHeight="1" x14ac:dyDescent="0.25">
      <c r="A16" s="30" t="s">
        <v>131</v>
      </c>
      <c r="B16" s="48" t="s">
        <v>45</v>
      </c>
      <c r="C16" s="30" t="s">
        <v>43</v>
      </c>
      <c r="D16" s="48" t="str">
        <f>D15</f>
        <v>Sh. Lyndelse Miljøcenter, Landevejen 5, 5672 Broby</v>
      </c>
      <c r="E16" s="31" t="s">
        <v>55</v>
      </c>
      <c r="F16" s="31">
        <v>2</v>
      </c>
      <c r="G16" s="32"/>
      <c r="H16" s="33">
        <f t="shared" si="0"/>
        <v>0</v>
      </c>
      <c r="I16" s="47"/>
      <c r="J16" s="47"/>
    </row>
    <row r="17" spans="1:8" ht="58.5" customHeight="1" x14ac:dyDescent="0.25">
      <c r="A17" s="30" t="s">
        <v>132</v>
      </c>
      <c r="B17" s="48" t="s">
        <v>45</v>
      </c>
      <c r="C17" s="30" t="s">
        <v>149</v>
      </c>
      <c r="D17" s="43" t="s">
        <v>115</v>
      </c>
      <c r="E17" s="31" t="s">
        <v>55</v>
      </c>
      <c r="F17" s="31">
        <v>24</v>
      </c>
      <c r="G17" s="32"/>
      <c r="H17" s="33">
        <f t="shared" si="0"/>
        <v>0</v>
      </c>
    </row>
    <row r="18" spans="1:8" ht="58.5" customHeight="1" x14ac:dyDescent="0.25">
      <c r="A18" s="30" t="s">
        <v>133</v>
      </c>
      <c r="B18" s="48" t="str">
        <f>B17</f>
        <v>Kørsel og tømning af container fra Assens GBP</v>
      </c>
      <c r="C18" s="30" t="s">
        <v>117</v>
      </c>
      <c r="D18" s="43" t="str">
        <f>D8</f>
        <v>Norrecco A/S, P.L. Brandts Allé 5, 5220 Odense</v>
      </c>
      <c r="E18" s="31" t="str">
        <f>E17</f>
        <v>Pris pr. kørsel inkl. tømning</v>
      </c>
      <c r="F18" s="31">
        <v>17</v>
      </c>
      <c r="G18" s="32"/>
      <c r="H18" s="33">
        <f t="shared" si="0"/>
        <v>0</v>
      </c>
    </row>
    <row r="19" spans="1:8" ht="58.5" customHeight="1" x14ac:dyDescent="0.25">
      <c r="A19" s="30" t="s">
        <v>134</v>
      </c>
      <c r="B19" s="48" t="str">
        <f>B18</f>
        <v>Kørsel og tømning af container fra Assens GBP</v>
      </c>
      <c r="C19" s="30" t="s">
        <v>119</v>
      </c>
      <c r="D19" s="43" t="s">
        <v>120</v>
      </c>
      <c r="E19" s="31" t="str">
        <f>E18</f>
        <v>Pris pr. kørsel inkl. tømning</v>
      </c>
      <c r="F19" s="31">
        <v>20</v>
      </c>
      <c r="G19" s="32"/>
      <c r="H19" s="33">
        <f t="shared" si="0"/>
        <v>0</v>
      </c>
    </row>
    <row r="20" spans="1:8" ht="58.5" customHeight="1" x14ac:dyDescent="0.25">
      <c r="A20" s="30" t="s">
        <v>135</v>
      </c>
      <c r="B20" s="48" t="str">
        <f>B19</f>
        <v>Kørsel og tømning af container fra Assens GBP</v>
      </c>
      <c r="C20" s="30" t="s">
        <v>127</v>
      </c>
      <c r="D20" s="43" t="s">
        <v>147</v>
      </c>
      <c r="E20" s="31" t="s">
        <v>136</v>
      </c>
      <c r="F20" s="31">
        <v>2160</v>
      </c>
      <c r="G20" s="32"/>
      <c r="H20" s="33">
        <f t="shared" si="0"/>
        <v>0</v>
      </c>
    </row>
    <row r="21" spans="1:8" ht="18" customHeight="1" x14ac:dyDescent="0.25">
      <c r="A21" s="34"/>
      <c r="B21" s="34"/>
      <c r="C21" s="34"/>
      <c r="D21" s="34"/>
      <c r="E21" s="34"/>
      <c r="F21" s="31"/>
      <c r="G21" s="30" t="s">
        <v>24</v>
      </c>
      <c r="H21" s="33">
        <f>SUM(H5:H20)</f>
        <v>0</v>
      </c>
    </row>
    <row r="22" spans="1:8" x14ac:dyDescent="0.25">
      <c r="A22" s="59" t="s">
        <v>12</v>
      </c>
      <c r="B22" s="59"/>
      <c r="C22" s="59"/>
      <c r="D22" s="59"/>
      <c r="E22" s="59"/>
      <c r="F22" s="59"/>
      <c r="G22" s="59"/>
      <c r="H22" s="59"/>
    </row>
    <row r="23" spans="1:8" x14ac:dyDescent="0.25">
      <c r="A23" s="18"/>
      <c r="B23" s="18"/>
      <c r="C23" s="18"/>
      <c r="D23" s="18"/>
      <c r="E23" s="35"/>
      <c r="F23" s="18"/>
      <c r="G23" s="18"/>
      <c r="H23" s="18"/>
    </row>
    <row r="24" spans="1:8" x14ac:dyDescent="0.25">
      <c r="A24" s="18"/>
      <c r="B24" s="18"/>
      <c r="C24" s="18"/>
      <c r="D24" s="18"/>
      <c r="E24" s="35"/>
      <c r="F24" s="18"/>
      <c r="G24" s="18"/>
      <c r="H24" s="18"/>
    </row>
    <row r="25" spans="1:8" x14ac:dyDescent="0.25">
      <c r="A25" s="18"/>
      <c r="B25" s="18"/>
      <c r="C25" s="18"/>
      <c r="D25" s="18"/>
      <c r="E25" s="35"/>
      <c r="F25" s="18"/>
      <c r="G25" s="18"/>
      <c r="H25" s="18"/>
    </row>
    <row r="26" spans="1:8" x14ac:dyDescent="0.25">
      <c r="A26" s="18"/>
      <c r="B26" s="18"/>
      <c r="C26" s="18"/>
      <c r="D26" s="18"/>
      <c r="E26" s="35"/>
      <c r="F26" s="18"/>
      <c r="G26" s="18"/>
      <c r="H26" s="18"/>
    </row>
    <row r="27" spans="1:8" x14ac:dyDescent="0.25">
      <c r="A27" s="18"/>
      <c r="B27" s="18"/>
      <c r="C27" s="18"/>
      <c r="D27" s="18"/>
      <c r="E27" s="35"/>
      <c r="F27" s="18"/>
      <c r="G27" s="18"/>
      <c r="H27" s="18"/>
    </row>
    <row r="28" spans="1:8" x14ac:dyDescent="0.25">
      <c r="A28" s="18"/>
      <c r="B28" s="18"/>
      <c r="C28" s="18"/>
      <c r="D28" s="18"/>
      <c r="E28" s="35"/>
      <c r="F28" s="18"/>
      <c r="G28" s="18"/>
      <c r="H28" s="18"/>
    </row>
    <row r="29" spans="1:8" x14ac:dyDescent="0.25">
      <c r="A29" s="18"/>
      <c r="B29" s="18"/>
      <c r="C29" s="18"/>
      <c r="D29" s="18"/>
      <c r="E29" s="35"/>
      <c r="F29" s="18"/>
      <c r="G29" s="18"/>
      <c r="H29" s="18"/>
    </row>
    <row r="30" spans="1:8" x14ac:dyDescent="0.25">
      <c r="A30" s="18"/>
      <c r="B30" s="18"/>
      <c r="C30" s="18"/>
      <c r="D30" s="18"/>
      <c r="E30" s="35"/>
      <c r="F30" s="18"/>
      <c r="G30" s="18"/>
      <c r="H30" s="18"/>
    </row>
    <row r="31" spans="1:8" x14ac:dyDescent="0.25">
      <c r="A31" s="18"/>
      <c r="B31" s="18"/>
      <c r="C31" s="18"/>
      <c r="D31" s="18"/>
      <c r="E31" s="35"/>
      <c r="F31" s="18"/>
      <c r="G31" s="18"/>
      <c r="H31" s="18"/>
    </row>
    <row r="32" spans="1:8" x14ac:dyDescent="0.25">
      <c r="A32" s="18"/>
      <c r="B32" s="18"/>
      <c r="C32" s="18"/>
      <c r="D32" s="18"/>
      <c r="E32" s="35"/>
      <c r="F32" s="18"/>
      <c r="G32" s="18"/>
      <c r="H32" s="18"/>
    </row>
    <row r="33" spans="1:8" x14ac:dyDescent="0.25">
      <c r="A33" s="18"/>
      <c r="B33" s="18"/>
      <c r="C33" s="18"/>
      <c r="D33" s="18"/>
      <c r="E33" s="35"/>
      <c r="F33" s="18"/>
      <c r="G33" s="18"/>
      <c r="H33" s="18"/>
    </row>
    <row r="34" spans="1:8" x14ac:dyDescent="0.25">
      <c r="A34" s="18"/>
      <c r="B34" s="18"/>
      <c r="C34" s="18"/>
      <c r="D34" s="18"/>
      <c r="E34" s="18"/>
      <c r="F34" s="18"/>
      <c r="G34" s="18"/>
      <c r="H34" s="18"/>
    </row>
    <row r="35" spans="1:8" x14ac:dyDescent="0.25">
      <c r="A35" s="18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</sheetData>
  <mergeCells count="1">
    <mergeCell ref="A22:H2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CD32-6D5C-4F0F-827F-8A1FBE9B2F80}">
  <dimension ref="A1:J43"/>
  <sheetViews>
    <sheetView topLeftCell="A18" workbookViewId="0">
      <selection activeCell="H32" sqref="H32"/>
    </sheetView>
  </sheetViews>
  <sheetFormatPr defaultColWidth="9" defaultRowHeight="11.5" x14ac:dyDescent="0.25"/>
  <cols>
    <col min="1" max="1" width="9" style="21"/>
    <col min="2" max="3" width="18.08984375" style="21" customWidth="1"/>
    <col min="4" max="4" width="24.90625" style="21" customWidth="1"/>
    <col min="5" max="5" width="13.453125" style="21" bestFit="1" customWidth="1"/>
    <col min="6" max="6" width="13.36328125" style="21" bestFit="1" customWidth="1"/>
    <col min="7" max="7" width="15.7265625" style="21" customWidth="1"/>
    <col min="8" max="8" width="19.26953125" style="21" bestFit="1" customWidth="1"/>
    <col min="9" max="16384" width="9" style="21"/>
  </cols>
  <sheetData>
    <row r="1" spans="1:8" ht="17.5" x14ac:dyDescent="0.35">
      <c r="A1" s="4" t="s">
        <v>48</v>
      </c>
      <c r="B1" s="4"/>
      <c r="C1" s="4"/>
    </row>
    <row r="2" spans="1:8" x14ac:dyDescent="0.25">
      <c r="A2" s="22"/>
      <c r="B2" s="22"/>
      <c r="C2" s="22"/>
      <c r="D2" s="22"/>
      <c r="E2" s="22"/>
      <c r="F2" s="22"/>
      <c r="G2" s="22"/>
    </row>
    <row r="3" spans="1:8" ht="17.5" x14ac:dyDescent="0.35">
      <c r="A3" s="23" t="s">
        <v>0</v>
      </c>
      <c r="B3" s="23"/>
      <c r="C3" s="23"/>
      <c r="D3" s="24"/>
      <c r="E3" s="24"/>
      <c r="F3" s="24"/>
      <c r="G3" s="24"/>
      <c r="H3" s="25"/>
    </row>
    <row r="4" spans="1:8" ht="46" x14ac:dyDescent="0.25">
      <c r="A4" s="26" t="s">
        <v>1</v>
      </c>
      <c r="B4" s="27" t="s">
        <v>2</v>
      </c>
      <c r="C4" s="27" t="s">
        <v>33</v>
      </c>
      <c r="D4" s="27" t="s">
        <v>38</v>
      </c>
      <c r="E4" s="28" t="s">
        <v>3</v>
      </c>
      <c r="F4" s="28" t="s">
        <v>4</v>
      </c>
      <c r="G4" s="28" t="s">
        <v>5</v>
      </c>
      <c r="H4" s="29" t="s">
        <v>6</v>
      </c>
    </row>
    <row r="5" spans="1:8" ht="58.5" customHeight="1" x14ac:dyDescent="0.25">
      <c r="A5" s="30" t="s">
        <v>64</v>
      </c>
      <c r="B5" s="48" t="s">
        <v>45</v>
      </c>
      <c r="C5" s="30" t="s">
        <v>98</v>
      </c>
      <c r="D5" s="43" t="s">
        <v>99</v>
      </c>
      <c r="E5" s="31" t="s">
        <v>55</v>
      </c>
      <c r="F5" s="31">
        <v>31</v>
      </c>
      <c r="G5" s="32"/>
      <c r="H5" s="33">
        <f t="shared" ref="H5:H22" si="0">G5*F5</f>
        <v>0</v>
      </c>
    </row>
    <row r="6" spans="1:8" ht="58.5" customHeight="1" x14ac:dyDescent="0.25">
      <c r="A6" s="30" t="s">
        <v>65</v>
      </c>
      <c r="B6" s="48" t="s">
        <v>45</v>
      </c>
      <c r="C6" s="30" t="s">
        <v>39</v>
      </c>
      <c r="D6" s="43" t="str">
        <f>D5</f>
        <v>Stena Recycling A/S, Ravnebjerggyden 3, 5491 Blommelyst</v>
      </c>
      <c r="E6" s="31" t="s">
        <v>55</v>
      </c>
      <c r="F6" s="31">
        <v>4</v>
      </c>
      <c r="G6" s="32"/>
      <c r="H6" s="33">
        <f t="shared" si="0"/>
        <v>0</v>
      </c>
    </row>
    <row r="7" spans="1:8" ht="58.5" customHeight="1" x14ac:dyDescent="0.25">
      <c r="A7" s="30" t="s">
        <v>66</v>
      </c>
      <c r="B7" s="48" t="s">
        <v>45</v>
      </c>
      <c r="C7" s="30" t="s">
        <v>100</v>
      </c>
      <c r="D7" s="43" t="s">
        <v>101</v>
      </c>
      <c r="E7" s="31" t="s">
        <v>55</v>
      </c>
      <c r="F7" s="31">
        <v>67</v>
      </c>
      <c r="G7" s="32"/>
      <c r="H7" s="33">
        <f t="shared" si="0"/>
        <v>0</v>
      </c>
    </row>
    <row r="8" spans="1:8" ht="58.5" customHeight="1" x14ac:dyDescent="0.25">
      <c r="A8" s="30" t="s">
        <v>67</v>
      </c>
      <c r="B8" s="48" t="str">
        <f>B7</f>
        <v>Kørsel og tømning af container fra Assens GBP</v>
      </c>
      <c r="C8" s="30" t="s">
        <v>102</v>
      </c>
      <c r="D8" s="43" t="s">
        <v>103</v>
      </c>
      <c r="E8" s="31" t="str">
        <f>E7</f>
        <v>Pris pr. kørsel inkl. tømning</v>
      </c>
      <c r="F8" s="31">
        <v>2</v>
      </c>
      <c r="G8" s="32"/>
      <c r="H8" s="33">
        <f t="shared" si="0"/>
        <v>0</v>
      </c>
    </row>
    <row r="9" spans="1:8" ht="58.5" customHeight="1" x14ac:dyDescent="0.25">
      <c r="A9" s="30" t="s">
        <v>68</v>
      </c>
      <c r="B9" s="48" t="s">
        <v>45</v>
      </c>
      <c r="C9" s="46" t="s">
        <v>104</v>
      </c>
      <c r="D9" s="43" t="s">
        <v>40</v>
      </c>
      <c r="E9" s="31" t="s">
        <v>55</v>
      </c>
      <c r="F9" s="31">
        <v>32</v>
      </c>
      <c r="G9" s="32"/>
      <c r="H9" s="33">
        <f t="shared" si="0"/>
        <v>0</v>
      </c>
    </row>
    <row r="10" spans="1:8" ht="58.5" customHeight="1" x14ac:dyDescent="0.25">
      <c r="A10" s="30" t="s">
        <v>69</v>
      </c>
      <c r="B10" s="48" t="str">
        <f>B9</f>
        <v>Kørsel og tømning af container fra Assens GBP</v>
      </c>
      <c r="C10" s="46" t="s">
        <v>105</v>
      </c>
      <c r="D10" s="43" t="s">
        <v>106</v>
      </c>
      <c r="E10" s="31" t="str">
        <f>E9</f>
        <v>Pris pr. kørsel inkl. tømning</v>
      </c>
      <c r="F10" s="31">
        <v>3</v>
      </c>
      <c r="G10" s="32"/>
      <c r="H10" s="33">
        <f t="shared" si="0"/>
        <v>0</v>
      </c>
    </row>
    <row r="11" spans="1:8" ht="58.5" customHeight="1" x14ac:dyDescent="0.25">
      <c r="A11" s="30" t="s">
        <v>70</v>
      </c>
      <c r="B11" s="48" t="s">
        <v>45</v>
      </c>
      <c r="C11" s="46" t="s">
        <v>44</v>
      </c>
      <c r="D11" s="43" t="s">
        <v>41</v>
      </c>
      <c r="E11" s="31" t="s">
        <v>55</v>
      </c>
      <c r="F11" s="31">
        <v>59</v>
      </c>
      <c r="G11" s="32"/>
      <c r="H11" s="33">
        <f t="shared" si="0"/>
        <v>0</v>
      </c>
    </row>
    <row r="12" spans="1:8" ht="58.5" customHeight="1" x14ac:dyDescent="0.25">
      <c r="A12" s="30" t="s">
        <v>71</v>
      </c>
      <c r="B12" s="48" t="str">
        <f>B11</f>
        <v>Kørsel og tømning af container fra Assens GBP</v>
      </c>
      <c r="C12" s="46" t="s">
        <v>107</v>
      </c>
      <c r="D12" s="43" t="str">
        <f>D7</f>
        <v>RGS Nordic A/S, Energivej 36, 5260 Odense</v>
      </c>
      <c r="E12" s="31" t="str">
        <f>E11</f>
        <v>Pris pr. kørsel inkl. tømning</v>
      </c>
      <c r="F12" s="31">
        <v>3</v>
      </c>
      <c r="G12" s="32"/>
      <c r="H12" s="33">
        <f t="shared" si="0"/>
        <v>0</v>
      </c>
    </row>
    <row r="13" spans="1:8" ht="58.5" customHeight="1" x14ac:dyDescent="0.25">
      <c r="A13" s="30" t="s">
        <v>137</v>
      </c>
      <c r="B13" s="48" t="str">
        <f>B11</f>
        <v>Kørsel og tømning af container fra Assens GBP</v>
      </c>
      <c r="C13" s="46" t="s">
        <v>109</v>
      </c>
      <c r="D13" s="43" t="str">
        <f>D8</f>
        <v>Norrecco A/S, P.L. Brandts Allé 5, 5220 Odense</v>
      </c>
      <c r="E13" s="31" t="str">
        <f>E11</f>
        <v>Pris pr. kørsel inkl. tømning</v>
      </c>
      <c r="F13" s="31">
        <v>15</v>
      </c>
      <c r="G13" s="32"/>
      <c r="H13" s="33">
        <f t="shared" si="0"/>
        <v>0</v>
      </c>
    </row>
    <row r="14" spans="1:8" ht="58.5" customHeight="1" x14ac:dyDescent="0.25">
      <c r="A14" s="30" t="s">
        <v>138</v>
      </c>
      <c r="B14" s="48" t="str">
        <f>B13</f>
        <v>Kørsel og tømning af container fra Assens GBP</v>
      </c>
      <c r="C14" s="46" t="s">
        <v>111</v>
      </c>
      <c r="D14" s="43" t="str">
        <f>D13</f>
        <v>Norrecco A/S, P.L. Brandts Allé 5, 5220 Odense</v>
      </c>
      <c r="E14" s="31" t="str">
        <f>E13</f>
        <v>Pris pr. kørsel inkl. tømning</v>
      </c>
      <c r="F14" s="31">
        <v>19</v>
      </c>
      <c r="G14" s="32"/>
      <c r="H14" s="33">
        <f t="shared" si="0"/>
        <v>0</v>
      </c>
    </row>
    <row r="15" spans="1:8" ht="58.5" customHeight="1" x14ac:dyDescent="0.25">
      <c r="A15" s="30" t="s">
        <v>139</v>
      </c>
      <c r="B15" s="48" t="str">
        <f>B14</f>
        <v>Kørsel og tømning af container fra Assens GBP</v>
      </c>
      <c r="C15" s="48" t="s">
        <v>113</v>
      </c>
      <c r="D15" s="43" t="str">
        <f>D7</f>
        <v>RGS Nordic A/S, Energivej 36, 5260 Odense</v>
      </c>
      <c r="E15" s="31" t="str">
        <f>E14</f>
        <v>Pris pr. kørsel inkl. tømning</v>
      </c>
      <c r="F15" s="31">
        <v>126</v>
      </c>
      <c r="G15" s="32"/>
      <c r="H15" s="33">
        <f t="shared" si="0"/>
        <v>0</v>
      </c>
    </row>
    <row r="16" spans="1:8" ht="58.5" customHeight="1" x14ac:dyDescent="0.25">
      <c r="A16" s="30" t="s">
        <v>140</v>
      </c>
      <c r="B16" s="48" t="s">
        <v>45</v>
      </c>
      <c r="C16" s="46" t="s">
        <v>42</v>
      </c>
      <c r="D16" s="43" t="str">
        <f>D9</f>
        <v>Sh. Lyndelse Miljøcenter, Landevejen 5, 5672 Broby</v>
      </c>
      <c r="E16" s="31" t="s">
        <v>55</v>
      </c>
      <c r="F16" s="31">
        <v>169</v>
      </c>
      <c r="G16" s="32"/>
      <c r="H16" s="33">
        <f>G16*F16</f>
        <v>0</v>
      </c>
    </row>
    <row r="17" spans="1:10" ht="58.5" customHeight="1" x14ac:dyDescent="0.25">
      <c r="A17" s="30" t="s">
        <v>141</v>
      </c>
      <c r="B17" s="48" t="s">
        <v>45</v>
      </c>
      <c r="C17" s="30" t="s">
        <v>43</v>
      </c>
      <c r="D17" s="48" t="str">
        <f>D16</f>
        <v>Sh. Lyndelse Miljøcenter, Landevejen 5, 5672 Broby</v>
      </c>
      <c r="E17" s="31" t="s">
        <v>55</v>
      </c>
      <c r="F17" s="31">
        <v>4</v>
      </c>
      <c r="G17" s="32"/>
      <c r="H17" s="33">
        <f t="shared" si="0"/>
        <v>0</v>
      </c>
      <c r="I17" s="47"/>
      <c r="J17" s="47"/>
    </row>
    <row r="18" spans="1:10" ht="58.5" customHeight="1" x14ac:dyDescent="0.25">
      <c r="A18" s="30" t="s">
        <v>142</v>
      </c>
      <c r="B18" s="48" t="s">
        <v>45</v>
      </c>
      <c r="C18" s="30" t="s">
        <v>149</v>
      </c>
      <c r="D18" s="43" t="s">
        <v>115</v>
      </c>
      <c r="E18" s="31" t="s">
        <v>55</v>
      </c>
      <c r="F18" s="31">
        <v>65</v>
      </c>
      <c r="G18" s="32"/>
      <c r="H18" s="33">
        <f t="shared" si="0"/>
        <v>0</v>
      </c>
    </row>
    <row r="19" spans="1:10" ht="58.5" customHeight="1" x14ac:dyDescent="0.25">
      <c r="A19" s="30" t="s">
        <v>143</v>
      </c>
      <c r="B19" s="48" t="str">
        <f>B18</f>
        <v>Kørsel og tømning af container fra Assens GBP</v>
      </c>
      <c r="C19" s="30" t="s">
        <v>117</v>
      </c>
      <c r="D19" s="43" t="str">
        <f>D8</f>
        <v>Norrecco A/S, P.L. Brandts Allé 5, 5220 Odense</v>
      </c>
      <c r="E19" s="31" t="str">
        <f>E18</f>
        <v>Pris pr. kørsel inkl. tømning</v>
      </c>
      <c r="F19" s="31">
        <v>31</v>
      </c>
      <c r="G19" s="32"/>
      <c r="H19" s="33">
        <f t="shared" si="0"/>
        <v>0</v>
      </c>
    </row>
    <row r="20" spans="1:10" ht="58.5" customHeight="1" x14ac:dyDescent="0.25">
      <c r="A20" s="30" t="s">
        <v>144</v>
      </c>
      <c r="B20" s="48" t="str">
        <f>B19</f>
        <v>Kørsel og tømning af container fra Assens GBP</v>
      </c>
      <c r="C20" s="30" t="s">
        <v>119</v>
      </c>
      <c r="D20" s="43" t="s">
        <v>120</v>
      </c>
      <c r="E20" s="31" t="str">
        <f>E19</f>
        <v>Pris pr. kørsel inkl. tømning</v>
      </c>
      <c r="F20" s="31">
        <v>42</v>
      </c>
      <c r="G20" s="32"/>
      <c r="H20" s="33">
        <f t="shared" si="0"/>
        <v>0</v>
      </c>
    </row>
    <row r="21" spans="1:10" ht="58.5" customHeight="1" x14ac:dyDescent="0.25">
      <c r="A21" s="30" t="s">
        <v>145</v>
      </c>
      <c r="B21" s="48" t="str">
        <f>B20</f>
        <v>Kørsel og tømning af container fra Assens GBP</v>
      </c>
      <c r="C21" s="48" t="s">
        <v>122</v>
      </c>
      <c r="D21" s="43" t="str">
        <f>D10</f>
        <v>Marius Pedersen A/S, Havnegade 90, 5000 Odense C</v>
      </c>
      <c r="E21" s="31" t="str">
        <f>E20</f>
        <v>Pris pr. kørsel inkl. tømning</v>
      </c>
      <c r="F21" s="31">
        <v>4</v>
      </c>
      <c r="G21" s="32"/>
      <c r="H21" s="33">
        <f t="shared" si="0"/>
        <v>0</v>
      </c>
    </row>
    <row r="22" spans="1:10" ht="58.5" customHeight="1" x14ac:dyDescent="0.25">
      <c r="A22" s="30" t="s">
        <v>146</v>
      </c>
      <c r="B22" s="48" t="str">
        <f>B21</f>
        <v>Kørsel og tømning af container fra Assens GBP</v>
      </c>
      <c r="C22" s="30" t="s">
        <v>127</v>
      </c>
      <c r="D22" s="43" t="s">
        <v>148</v>
      </c>
      <c r="E22" s="31" t="s">
        <v>136</v>
      </c>
      <c r="F22" s="31">
        <v>2320</v>
      </c>
      <c r="G22" s="32"/>
      <c r="H22" s="33">
        <f t="shared" si="0"/>
        <v>0</v>
      </c>
    </row>
    <row r="23" spans="1:10" ht="18" customHeight="1" x14ac:dyDescent="0.25">
      <c r="A23" s="34"/>
      <c r="B23" s="34"/>
      <c r="C23" s="34"/>
      <c r="D23" s="34"/>
      <c r="E23" s="34"/>
      <c r="F23" s="31"/>
      <c r="G23" s="30" t="s">
        <v>32</v>
      </c>
      <c r="H23" s="33">
        <f>SUM(H5:H22)</f>
        <v>0</v>
      </c>
    </row>
    <row r="24" spans="1:10" x14ac:dyDescent="0.25">
      <c r="A24" s="59" t="s">
        <v>12</v>
      </c>
      <c r="B24" s="59"/>
      <c r="C24" s="59"/>
      <c r="D24" s="59"/>
      <c r="E24" s="59"/>
      <c r="F24" s="59"/>
      <c r="G24" s="59"/>
      <c r="H24" s="59"/>
    </row>
    <row r="25" spans="1:10" x14ac:dyDescent="0.25">
      <c r="A25" s="18"/>
      <c r="B25" s="18"/>
      <c r="C25" s="18"/>
      <c r="D25" s="18"/>
      <c r="E25" s="35"/>
      <c r="F25" s="18"/>
      <c r="G25" s="18"/>
      <c r="H25" s="18"/>
    </row>
    <row r="26" spans="1:10" x14ac:dyDescent="0.25">
      <c r="A26" s="18"/>
      <c r="B26" s="18"/>
      <c r="C26" s="18"/>
      <c r="D26" s="18"/>
      <c r="E26" s="35"/>
      <c r="F26" s="18"/>
      <c r="G26" s="18"/>
      <c r="H26" s="18"/>
    </row>
    <row r="27" spans="1:10" x14ac:dyDescent="0.25">
      <c r="A27" s="18"/>
      <c r="B27" s="18"/>
      <c r="C27" s="18"/>
      <c r="D27" s="18"/>
      <c r="E27" s="35"/>
      <c r="F27" s="18"/>
      <c r="G27" s="18"/>
      <c r="H27" s="18"/>
    </row>
    <row r="28" spans="1:10" x14ac:dyDescent="0.25">
      <c r="A28" s="18"/>
      <c r="B28" s="18"/>
      <c r="C28" s="18"/>
      <c r="D28" s="18"/>
      <c r="E28" s="35"/>
      <c r="F28" s="18"/>
      <c r="G28" s="18"/>
      <c r="H28" s="18"/>
    </row>
    <row r="29" spans="1:10" x14ac:dyDescent="0.25">
      <c r="A29" s="18"/>
      <c r="B29" s="18"/>
      <c r="C29" s="18"/>
      <c r="D29" s="18"/>
      <c r="E29" s="35"/>
      <c r="F29" s="18"/>
      <c r="G29" s="18"/>
      <c r="H29" s="18"/>
    </row>
    <row r="30" spans="1:10" x14ac:dyDescent="0.25">
      <c r="A30" s="18"/>
      <c r="B30" s="18"/>
      <c r="C30" s="18"/>
      <c r="D30" s="18"/>
      <c r="E30" s="35"/>
      <c r="F30" s="18"/>
      <c r="G30" s="18"/>
      <c r="H30" s="18"/>
    </row>
    <row r="31" spans="1:10" x14ac:dyDescent="0.25">
      <c r="A31" s="18"/>
      <c r="B31" s="18"/>
      <c r="C31" s="18"/>
      <c r="D31" s="18"/>
      <c r="E31" s="35"/>
      <c r="F31" s="18"/>
      <c r="G31" s="18"/>
      <c r="H31" s="18"/>
    </row>
    <row r="32" spans="1:10" x14ac:dyDescent="0.25">
      <c r="A32" s="18"/>
      <c r="B32" s="18"/>
      <c r="C32" s="18"/>
      <c r="D32" s="18"/>
      <c r="E32" s="35"/>
      <c r="F32" s="18"/>
      <c r="G32" s="18"/>
      <c r="H32" s="18"/>
    </row>
    <row r="33" spans="1:8" x14ac:dyDescent="0.25">
      <c r="A33" s="18"/>
      <c r="B33" s="18"/>
      <c r="C33" s="18"/>
      <c r="D33" s="18"/>
      <c r="E33" s="35"/>
      <c r="F33" s="18"/>
      <c r="G33" s="18"/>
      <c r="H33" s="18"/>
    </row>
    <row r="34" spans="1:8" x14ac:dyDescent="0.25">
      <c r="A34" s="18"/>
      <c r="B34" s="18"/>
      <c r="C34" s="18"/>
      <c r="D34" s="18"/>
      <c r="E34" s="35"/>
      <c r="F34" s="18"/>
      <c r="G34" s="18"/>
      <c r="H34" s="18"/>
    </row>
    <row r="35" spans="1:8" x14ac:dyDescent="0.25">
      <c r="A35" s="18"/>
      <c r="B35" s="18"/>
      <c r="C35" s="18"/>
      <c r="D35" s="18"/>
      <c r="E35" s="35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  <row r="43" spans="1:8" x14ac:dyDescent="0.25">
      <c r="A43" s="18"/>
      <c r="B43" s="18"/>
      <c r="C43" s="18"/>
      <c r="D43" s="18"/>
      <c r="E43" s="18"/>
      <c r="F43" s="18"/>
      <c r="G43" s="18"/>
      <c r="H43" s="18"/>
    </row>
  </sheetData>
  <mergeCells count="1">
    <mergeCell ref="A24:H2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7FFFE-EE02-4EC2-9BF9-E48101DCA278}">
  <dimension ref="A1:J42"/>
  <sheetViews>
    <sheetView topLeftCell="A17" workbookViewId="0">
      <selection activeCell="G19" sqref="G19"/>
    </sheetView>
  </sheetViews>
  <sheetFormatPr defaultColWidth="9" defaultRowHeight="11.5" x14ac:dyDescent="0.25"/>
  <cols>
    <col min="1" max="1" width="9" style="21"/>
    <col min="2" max="3" width="18.08984375" style="21" customWidth="1"/>
    <col min="4" max="4" width="24.90625" style="21" customWidth="1"/>
    <col min="5" max="5" width="13.453125" style="21" bestFit="1" customWidth="1"/>
    <col min="6" max="6" width="13.36328125" style="21" bestFit="1" customWidth="1"/>
    <col min="7" max="7" width="15.7265625" style="21" customWidth="1"/>
    <col min="8" max="8" width="19.26953125" style="21" bestFit="1" customWidth="1"/>
    <col min="9" max="16384" width="9" style="21"/>
  </cols>
  <sheetData>
    <row r="1" spans="1:10" ht="17.5" x14ac:dyDescent="0.35">
      <c r="A1" s="4" t="s">
        <v>51</v>
      </c>
      <c r="B1" s="4"/>
      <c r="C1" s="4"/>
    </row>
    <row r="2" spans="1:10" x14ac:dyDescent="0.25">
      <c r="A2" s="22"/>
      <c r="B2" s="22"/>
      <c r="C2" s="22"/>
      <c r="D2" s="22"/>
      <c r="E2" s="22"/>
      <c r="F2" s="22"/>
      <c r="G2" s="22"/>
    </row>
    <row r="3" spans="1:10" ht="17.5" x14ac:dyDescent="0.35">
      <c r="A3" s="23" t="s">
        <v>0</v>
      </c>
      <c r="B3" s="23"/>
      <c r="C3" s="23"/>
      <c r="D3" s="24"/>
      <c r="E3" s="24"/>
      <c r="F3" s="24"/>
      <c r="G3" s="24"/>
      <c r="H3" s="25"/>
    </row>
    <row r="4" spans="1:10" ht="46" x14ac:dyDescent="0.25">
      <c r="A4" s="26" t="s">
        <v>1</v>
      </c>
      <c r="B4" s="27" t="s">
        <v>2</v>
      </c>
      <c r="C4" s="27" t="s">
        <v>33</v>
      </c>
      <c r="D4" s="27" t="s">
        <v>38</v>
      </c>
      <c r="E4" s="28" t="s">
        <v>3</v>
      </c>
      <c r="F4" s="28" t="s">
        <v>4</v>
      </c>
      <c r="G4" s="28" t="s">
        <v>5</v>
      </c>
      <c r="H4" s="29" t="s">
        <v>6</v>
      </c>
    </row>
    <row r="5" spans="1:10" ht="58.5" customHeight="1" x14ac:dyDescent="0.25">
      <c r="A5" s="30" t="s">
        <v>72</v>
      </c>
      <c r="B5" s="48" t="s">
        <v>45</v>
      </c>
      <c r="C5" s="30" t="s">
        <v>98</v>
      </c>
      <c r="D5" s="43" t="s">
        <v>99</v>
      </c>
      <c r="E5" s="31" t="s">
        <v>55</v>
      </c>
      <c r="F5" s="31">
        <v>17</v>
      </c>
      <c r="G5" s="32"/>
      <c r="H5" s="33">
        <f t="shared" ref="H5:H21" si="0">G5*F5</f>
        <v>0</v>
      </c>
    </row>
    <row r="6" spans="1:10" ht="58.5" customHeight="1" x14ac:dyDescent="0.25">
      <c r="A6" s="30" t="s">
        <v>73</v>
      </c>
      <c r="B6" s="48" t="s">
        <v>45</v>
      </c>
      <c r="C6" s="30" t="s">
        <v>39</v>
      </c>
      <c r="D6" s="43" t="str">
        <f>D5</f>
        <v>Stena Recycling A/S, Ravnebjerggyden 3, 5491 Blommelyst</v>
      </c>
      <c r="E6" s="31" t="s">
        <v>55</v>
      </c>
      <c r="F6" s="31">
        <v>11</v>
      </c>
      <c r="G6" s="32"/>
      <c r="H6" s="33">
        <f t="shared" si="0"/>
        <v>0</v>
      </c>
    </row>
    <row r="7" spans="1:10" ht="58.5" customHeight="1" x14ac:dyDescent="0.25">
      <c r="A7" s="30" t="s">
        <v>74</v>
      </c>
      <c r="B7" s="48" t="s">
        <v>45</v>
      </c>
      <c r="C7" s="30" t="s">
        <v>100</v>
      </c>
      <c r="D7" s="43" t="s">
        <v>101</v>
      </c>
      <c r="E7" s="31" t="s">
        <v>55</v>
      </c>
      <c r="F7" s="31">
        <v>40</v>
      </c>
      <c r="G7" s="32"/>
      <c r="H7" s="33">
        <f t="shared" si="0"/>
        <v>0</v>
      </c>
    </row>
    <row r="8" spans="1:10" ht="58.5" customHeight="1" x14ac:dyDescent="0.25">
      <c r="A8" s="30" t="s">
        <v>75</v>
      </c>
      <c r="B8" s="48" t="str">
        <f>B7</f>
        <v>Kørsel og tømning af container fra Assens GBP</v>
      </c>
      <c r="C8" s="30" t="s">
        <v>102</v>
      </c>
      <c r="D8" s="43" t="s">
        <v>103</v>
      </c>
      <c r="E8" s="31" t="str">
        <f>E7</f>
        <v>Pris pr. kørsel inkl. tømning</v>
      </c>
      <c r="F8" s="31">
        <v>2</v>
      </c>
      <c r="G8" s="32"/>
      <c r="H8" s="33">
        <f t="shared" si="0"/>
        <v>0</v>
      </c>
    </row>
    <row r="9" spans="1:10" ht="58.5" customHeight="1" x14ac:dyDescent="0.25">
      <c r="A9" s="30" t="s">
        <v>76</v>
      </c>
      <c r="B9" s="48" t="s">
        <v>45</v>
      </c>
      <c r="C9" s="46" t="s">
        <v>104</v>
      </c>
      <c r="D9" s="43" t="s">
        <v>40</v>
      </c>
      <c r="E9" s="31" t="s">
        <v>55</v>
      </c>
      <c r="F9" s="31">
        <v>17</v>
      </c>
      <c r="G9" s="32"/>
      <c r="H9" s="33">
        <f t="shared" si="0"/>
        <v>0</v>
      </c>
    </row>
    <row r="10" spans="1:10" ht="58.5" customHeight="1" x14ac:dyDescent="0.25">
      <c r="A10" s="30" t="s">
        <v>77</v>
      </c>
      <c r="B10" s="48" t="str">
        <f>B9</f>
        <v>Kørsel og tømning af container fra Assens GBP</v>
      </c>
      <c r="C10" s="46" t="s">
        <v>105</v>
      </c>
      <c r="D10" s="43" t="s">
        <v>106</v>
      </c>
      <c r="E10" s="31" t="str">
        <f>E9</f>
        <v>Pris pr. kørsel inkl. tømning</v>
      </c>
      <c r="F10" s="31">
        <v>1</v>
      </c>
      <c r="G10" s="32"/>
      <c r="H10" s="33">
        <f t="shared" si="0"/>
        <v>0</v>
      </c>
    </row>
    <row r="11" spans="1:10" ht="58.5" customHeight="1" x14ac:dyDescent="0.25">
      <c r="A11" s="30" t="s">
        <v>78</v>
      </c>
      <c r="B11" s="48" t="s">
        <v>45</v>
      </c>
      <c r="C11" s="46" t="s">
        <v>44</v>
      </c>
      <c r="D11" s="43" t="s">
        <v>41</v>
      </c>
      <c r="E11" s="31" t="s">
        <v>55</v>
      </c>
      <c r="F11" s="31">
        <v>16</v>
      </c>
      <c r="G11" s="32"/>
      <c r="H11" s="33">
        <f t="shared" si="0"/>
        <v>0</v>
      </c>
    </row>
    <row r="12" spans="1:10" ht="58.5" customHeight="1" x14ac:dyDescent="0.25">
      <c r="A12" s="30" t="s">
        <v>79</v>
      </c>
      <c r="B12" s="48" t="str">
        <f>B11</f>
        <v>Kørsel og tømning af container fra Assens GBP</v>
      </c>
      <c r="C12" s="46" t="s">
        <v>109</v>
      </c>
      <c r="D12" s="43" t="str">
        <f>D8</f>
        <v>Norrecco A/S, P.L. Brandts Allé 5, 5220 Odense</v>
      </c>
      <c r="E12" s="31" t="str">
        <f>E11</f>
        <v>Pris pr. kørsel inkl. tømning</v>
      </c>
      <c r="F12" s="31">
        <v>6</v>
      </c>
      <c r="G12" s="32"/>
      <c r="H12" s="33">
        <f t="shared" si="0"/>
        <v>0</v>
      </c>
    </row>
    <row r="13" spans="1:10" ht="58.5" customHeight="1" x14ac:dyDescent="0.25">
      <c r="A13" s="30" t="s">
        <v>150</v>
      </c>
      <c r="B13" s="48" t="str">
        <f>B12</f>
        <v>Kørsel og tømning af container fra Assens GBP</v>
      </c>
      <c r="C13" s="46" t="s">
        <v>111</v>
      </c>
      <c r="D13" s="43" t="str">
        <f>D12</f>
        <v>Norrecco A/S, P.L. Brandts Allé 5, 5220 Odense</v>
      </c>
      <c r="E13" s="31" t="str">
        <f>E12</f>
        <v>Pris pr. kørsel inkl. tømning</v>
      </c>
      <c r="F13" s="31">
        <v>13</v>
      </c>
      <c r="G13" s="32"/>
      <c r="H13" s="33">
        <f t="shared" si="0"/>
        <v>0</v>
      </c>
    </row>
    <row r="14" spans="1:10" ht="58.5" customHeight="1" x14ac:dyDescent="0.25">
      <c r="A14" s="30" t="s">
        <v>151</v>
      </c>
      <c r="B14" s="48" t="str">
        <f>B13</f>
        <v>Kørsel og tømning af container fra Assens GBP</v>
      </c>
      <c r="C14" s="48" t="s">
        <v>113</v>
      </c>
      <c r="D14" s="43" t="str">
        <f>D7</f>
        <v>RGS Nordic A/S, Energivej 36, 5260 Odense</v>
      </c>
      <c r="E14" s="31" t="str">
        <f>E13</f>
        <v>Pris pr. kørsel inkl. tømning</v>
      </c>
      <c r="F14" s="31">
        <v>72</v>
      </c>
      <c r="G14" s="32"/>
      <c r="H14" s="33">
        <f t="shared" si="0"/>
        <v>0</v>
      </c>
    </row>
    <row r="15" spans="1:10" ht="58.5" customHeight="1" x14ac:dyDescent="0.25">
      <c r="A15" s="30" t="s">
        <v>152</v>
      </c>
      <c r="B15" s="48" t="s">
        <v>45</v>
      </c>
      <c r="C15" s="46" t="s">
        <v>42</v>
      </c>
      <c r="D15" s="43" t="str">
        <f>D9</f>
        <v>Sh. Lyndelse Miljøcenter, Landevejen 5, 5672 Broby</v>
      </c>
      <c r="E15" s="31" t="s">
        <v>55</v>
      </c>
      <c r="F15" s="31">
        <v>84</v>
      </c>
      <c r="G15" s="32"/>
      <c r="H15" s="33">
        <f>G15*F15</f>
        <v>0</v>
      </c>
    </row>
    <row r="16" spans="1:10" ht="58.5" customHeight="1" x14ac:dyDescent="0.25">
      <c r="A16" s="30" t="s">
        <v>153</v>
      </c>
      <c r="B16" s="48" t="s">
        <v>45</v>
      </c>
      <c r="C16" s="30" t="s">
        <v>43</v>
      </c>
      <c r="D16" s="48" t="str">
        <f>D15</f>
        <v>Sh. Lyndelse Miljøcenter, Landevejen 5, 5672 Broby</v>
      </c>
      <c r="E16" s="31" t="s">
        <v>55</v>
      </c>
      <c r="F16" s="31">
        <v>7</v>
      </c>
      <c r="G16" s="32"/>
      <c r="H16" s="33">
        <f t="shared" si="0"/>
        <v>0</v>
      </c>
      <c r="I16" s="47"/>
      <c r="J16" s="47"/>
    </row>
    <row r="17" spans="1:8" ht="58.5" customHeight="1" x14ac:dyDescent="0.25">
      <c r="A17" s="30" t="s">
        <v>154</v>
      </c>
      <c r="B17" s="48" t="s">
        <v>45</v>
      </c>
      <c r="C17" s="30" t="s">
        <v>149</v>
      </c>
      <c r="D17" s="43" t="s">
        <v>115</v>
      </c>
      <c r="E17" s="31" t="s">
        <v>55</v>
      </c>
      <c r="F17" s="31">
        <v>26</v>
      </c>
      <c r="G17" s="32"/>
      <c r="H17" s="33">
        <f t="shared" si="0"/>
        <v>0</v>
      </c>
    </row>
    <row r="18" spans="1:8" ht="58.5" customHeight="1" x14ac:dyDescent="0.25">
      <c r="A18" s="30" t="s">
        <v>155</v>
      </c>
      <c r="B18" s="48" t="str">
        <f>B17</f>
        <v>Kørsel og tømning af container fra Assens GBP</v>
      </c>
      <c r="C18" s="30" t="s">
        <v>117</v>
      </c>
      <c r="D18" s="43" t="str">
        <f>D8</f>
        <v>Norrecco A/S, P.L. Brandts Allé 5, 5220 Odense</v>
      </c>
      <c r="E18" s="31" t="str">
        <f>E17</f>
        <v>Pris pr. kørsel inkl. tømning</v>
      </c>
      <c r="F18" s="31">
        <v>19</v>
      </c>
      <c r="G18" s="32"/>
      <c r="H18" s="33">
        <f t="shared" si="0"/>
        <v>0</v>
      </c>
    </row>
    <row r="19" spans="1:8" ht="58.5" customHeight="1" x14ac:dyDescent="0.25">
      <c r="A19" s="30" t="s">
        <v>156</v>
      </c>
      <c r="B19" s="48" t="str">
        <f>B18</f>
        <v>Kørsel og tømning af container fra Assens GBP</v>
      </c>
      <c r="C19" s="30" t="s">
        <v>119</v>
      </c>
      <c r="D19" s="43" t="s">
        <v>120</v>
      </c>
      <c r="E19" s="31" t="str">
        <f>E18</f>
        <v>Pris pr. kørsel inkl. tømning</v>
      </c>
      <c r="F19" s="31">
        <v>26</v>
      </c>
      <c r="G19" s="32"/>
      <c r="H19" s="33">
        <f t="shared" si="0"/>
        <v>0</v>
      </c>
    </row>
    <row r="20" spans="1:8" ht="58.5" customHeight="1" x14ac:dyDescent="0.25">
      <c r="A20" s="30" t="s">
        <v>157</v>
      </c>
      <c r="B20" s="48" t="str">
        <f>B19</f>
        <v>Kørsel og tømning af container fra Assens GBP</v>
      </c>
      <c r="C20" s="48" t="s">
        <v>122</v>
      </c>
      <c r="D20" s="43" t="str">
        <f>D10</f>
        <v>Marius Pedersen A/S, Havnegade 90, 5000 Odense C</v>
      </c>
      <c r="E20" s="31" t="str">
        <f>E19</f>
        <v>Pris pr. kørsel inkl. tømning</v>
      </c>
      <c r="F20" s="31">
        <v>1</v>
      </c>
      <c r="G20" s="32"/>
      <c r="H20" s="33">
        <f t="shared" si="0"/>
        <v>0</v>
      </c>
    </row>
    <row r="21" spans="1:8" ht="58.5" customHeight="1" x14ac:dyDescent="0.25">
      <c r="A21" s="30" t="s">
        <v>158</v>
      </c>
      <c r="B21" s="48" t="str">
        <f>B20</f>
        <v>Kørsel og tømning af container fra Assens GBP</v>
      </c>
      <c r="C21" s="30" t="s">
        <v>127</v>
      </c>
      <c r="D21" s="43" t="s">
        <v>148</v>
      </c>
      <c r="E21" s="31" t="s">
        <v>136</v>
      </c>
      <c r="F21" s="31">
        <v>1236</v>
      </c>
      <c r="G21" s="32"/>
      <c r="H21" s="33">
        <f t="shared" si="0"/>
        <v>0</v>
      </c>
    </row>
    <row r="22" spans="1:8" ht="18" customHeight="1" x14ac:dyDescent="0.25">
      <c r="A22" s="34"/>
      <c r="B22" s="34"/>
      <c r="C22" s="34"/>
      <c r="D22" s="34"/>
      <c r="E22" s="34"/>
      <c r="F22" s="31"/>
      <c r="G22" s="30" t="s">
        <v>31</v>
      </c>
      <c r="H22" s="33">
        <f>SUM(H5:H21)</f>
        <v>0</v>
      </c>
    </row>
    <row r="23" spans="1:8" x14ac:dyDescent="0.25">
      <c r="A23" s="59" t="s">
        <v>12</v>
      </c>
      <c r="B23" s="59"/>
      <c r="C23" s="59"/>
      <c r="D23" s="59"/>
      <c r="E23" s="59"/>
      <c r="F23" s="59"/>
      <c r="G23" s="59"/>
      <c r="H23" s="59"/>
    </row>
    <row r="24" spans="1:8" x14ac:dyDescent="0.25">
      <c r="A24" s="18"/>
      <c r="B24" s="18"/>
      <c r="C24" s="18"/>
      <c r="D24" s="18"/>
      <c r="E24" s="35"/>
      <c r="F24" s="18"/>
      <c r="G24" s="18"/>
      <c r="H24" s="18"/>
    </row>
    <row r="25" spans="1:8" x14ac:dyDescent="0.25">
      <c r="A25" s="18"/>
      <c r="B25" s="18"/>
      <c r="C25" s="18"/>
      <c r="D25" s="18"/>
      <c r="E25" s="35"/>
      <c r="F25" s="18"/>
      <c r="G25" s="18"/>
      <c r="H25" s="18"/>
    </row>
    <row r="26" spans="1:8" x14ac:dyDescent="0.25">
      <c r="A26" s="18"/>
      <c r="B26" s="18"/>
      <c r="C26" s="18"/>
      <c r="D26" s="18"/>
      <c r="E26" s="35"/>
      <c r="F26" s="18"/>
      <c r="G26" s="18"/>
      <c r="H26" s="18"/>
    </row>
    <row r="27" spans="1:8" x14ac:dyDescent="0.25">
      <c r="A27" s="18"/>
      <c r="B27" s="18"/>
      <c r="C27" s="18"/>
      <c r="D27" s="18"/>
      <c r="E27" s="35"/>
      <c r="F27" s="18"/>
      <c r="G27" s="18"/>
      <c r="H27" s="18"/>
    </row>
    <row r="28" spans="1:8" x14ac:dyDescent="0.25">
      <c r="A28" s="18"/>
      <c r="B28" s="18"/>
      <c r="C28" s="18"/>
      <c r="D28" s="18"/>
      <c r="E28" s="35"/>
      <c r="F28" s="18"/>
      <c r="G28" s="18"/>
      <c r="H28" s="18"/>
    </row>
    <row r="29" spans="1:8" x14ac:dyDescent="0.25">
      <c r="A29" s="18"/>
      <c r="B29" s="18"/>
      <c r="C29" s="18"/>
      <c r="D29" s="18"/>
      <c r="E29" s="35"/>
      <c r="F29" s="18"/>
      <c r="G29" s="18"/>
      <c r="H29" s="18"/>
    </row>
    <row r="30" spans="1:8" x14ac:dyDescent="0.25">
      <c r="A30" s="18"/>
      <c r="B30" s="18"/>
      <c r="C30" s="18"/>
      <c r="D30" s="18"/>
      <c r="E30" s="35"/>
      <c r="F30" s="18"/>
      <c r="G30" s="18"/>
      <c r="H30" s="18"/>
    </row>
    <row r="31" spans="1:8" x14ac:dyDescent="0.25">
      <c r="A31" s="18"/>
      <c r="B31" s="18"/>
      <c r="C31" s="18"/>
      <c r="D31" s="18"/>
      <c r="E31" s="35"/>
      <c r="F31" s="18"/>
      <c r="G31" s="18"/>
      <c r="H31" s="18"/>
    </row>
    <row r="32" spans="1:8" x14ac:dyDescent="0.25">
      <c r="A32" s="18"/>
      <c r="B32" s="18"/>
      <c r="C32" s="18"/>
      <c r="D32" s="18"/>
      <c r="E32" s="35"/>
      <c r="F32" s="18"/>
      <c r="G32" s="18"/>
      <c r="H32" s="18"/>
    </row>
    <row r="33" spans="1:8" x14ac:dyDescent="0.25">
      <c r="A33" s="18"/>
      <c r="B33" s="18"/>
      <c r="C33" s="18"/>
      <c r="D33" s="18"/>
      <c r="E33" s="35"/>
      <c r="F33" s="18"/>
      <c r="G33" s="18"/>
      <c r="H33" s="18"/>
    </row>
    <row r="34" spans="1:8" x14ac:dyDescent="0.25">
      <c r="A34" s="18"/>
      <c r="B34" s="18"/>
      <c r="C34" s="18"/>
      <c r="D34" s="18"/>
      <c r="E34" s="35"/>
      <c r="F34" s="18"/>
      <c r="G34" s="18"/>
      <c r="H34" s="18"/>
    </row>
    <row r="35" spans="1:8" x14ac:dyDescent="0.25">
      <c r="A35" s="18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</sheetData>
  <mergeCells count="1">
    <mergeCell ref="A23:H2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4CB2B-4FFF-451B-AFC8-15002DB6941A}">
  <dimension ref="A1:J43"/>
  <sheetViews>
    <sheetView topLeftCell="A18" workbookViewId="0">
      <selection activeCell="I21" sqref="I21"/>
    </sheetView>
  </sheetViews>
  <sheetFormatPr defaultColWidth="9" defaultRowHeight="11.5" x14ac:dyDescent="0.25"/>
  <cols>
    <col min="1" max="1" width="9" style="21"/>
    <col min="2" max="3" width="18.08984375" style="21" customWidth="1"/>
    <col min="4" max="4" width="24.90625" style="21" customWidth="1"/>
    <col min="5" max="5" width="13.453125" style="21" bestFit="1" customWidth="1"/>
    <col min="6" max="6" width="13.36328125" style="21" bestFit="1" customWidth="1"/>
    <col min="7" max="7" width="15.7265625" style="21" customWidth="1"/>
    <col min="8" max="8" width="19.26953125" style="21" bestFit="1" customWidth="1"/>
    <col min="9" max="16384" width="9" style="21"/>
  </cols>
  <sheetData>
    <row r="1" spans="1:8" ht="17.5" x14ac:dyDescent="0.35">
      <c r="A1" s="4" t="s">
        <v>49</v>
      </c>
      <c r="B1" s="4"/>
      <c r="C1" s="4"/>
    </row>
    <row r="2" spans="1:8" x14ac:dyDescent="0.25">
      <c r="A2" s="22"/>
      <c r="B2" s="22"/>
      <c r="C2" s="22"/>
      <c r="D2" s="22"/>
      <c r="E2" s="22"/>
      <c r="F2" s="22"/>
      <c r="G2" s="22"/>
    </row>
    <row r="3" spans="1:8" ht="17.5" x14ac:dyDescent="0.35">
      <c r="A3" s="23" t="s">
        <v>0</v>
      </c>
      <c r="B3" s="23"/>
      <c r="C3" s="23"/>
      <c r="D3" s="24"/>
      <c r="E3" s="24"/>
      <c r="F3" s="24"/>
      <c r="G3" s="24"/>
      <c r="H3" s="25"/>
    </row>
    <row r="4" spans="1:8" ht="46" x14ac:dyDescent="0.25">
      <c r="A4" s="26" t="s">
        <v>1</v>
      </c>
      <c r="B4" s="27" t="s">
        <v>2</v>
      </c>
      <c r="C4" s="27" t="s">
        <v>33</v>
      </c>
      <c r="D4" s="27" t="s">
        <v>38</v>
      </c>
      <c r="E4" s="28" t="s">
        <v>3</v>
      </c>
      <c r="F4" s="28" t="s">
        <v>4</v>
      </c>
      <c r="G4" s="28" t="s">
        <v>5</v>
      </c>
      <c r="H4" s="29" t="s">
        <v>6</v>
      </c>
    </row>
    <row r="5" spans="1:8" ht="58.5" customHeight="1" x14ac:dyDescent="0.25">
      <c r="A5" s="30" t="s">
        <v>25</v>
      </c>
      <c r="B5" s="48" t="s">
        <v>45</v>
      </c>
      <c r="C5" s="30" t="s">
        <v>98</v>
      </c>
      <c r="D5" s="43" t="s">
        <v>99</v>
      </c>
      <c r="E5" s="31" t="s">
        <v>55</v>
      </c>
      <c r="F5" s="31">
        <v>55</v>
      </c>
      <c r="G5" s="32"/>
      <c r="H5" s="33">
        <f t="shared" ref="H5:H22" si="0">G5*F5</f>
        <v>0</v>
      </c>
    </row>
    <row r="6" spans="1:8" ht="58.5" customHeight="1" x14ac:dyDescent="0.25">
      <c r="A6" s="30" t="s">
        <v>26</v>
      </c>
      <c r="B6" s="48" t="s">
        <v>45</v>
      </c>
      <c r="C6" s="30" t="s">
        <v>39</v>
      </c>
      <c r="D6" s="43" t="str">
        <f>D5</f>
        <v>Stena Recycling A/S, Ravnebjerggyden 3, 5491 Blommelyst</v>
      </c>
      <c r="E6" s="31" t="s">
        <v>55</v>
      </c>
      <c r="F6" s="31">
        <v>23</v>
      </c>
      <c r="G6" s="32"/>
      <c r="H6" s="33">
        <f t="shared" si="0"/>
        <v>0</v>
      </c>
    </row>
    <row r="7" spans="1:8" ht="58.5" customHeight="1" x14ac:dyDescent="0.25">
      <c r="A7" s="30" t="s">
        <v>27</v>
      </c>
      <c r="B7" s="48" t="s">
        <v>45</v>
      </c>
      <c r="C7" s="30" t="s">
        <v>100</v>
      </c>
      <c r="D7" s="43" t="s">
        <v>101</v>
      </c>
      <c r="E7" s="31" t="s">
        <v>55</v>
      </c>
      <c r="F7" s="31">
        <v>106</v>
      </c>
      <c r="G7" s="32"/>
      <c r="H7" s="33">
        <f t="shared" si="0"/>
        <v>0</v>
      </c>
    </row>
    <row r="8" spans="1:8" ht="58.5" customHeight="1" x14ac:dyDescent="0.25">
      <c r="A8" s="30" t="s">
        <v>28</v>
      </c>
      <c r="B8" s="48" t="str">
        <f>B7</f>
        <v>Kørsel og tømning af container fra Assens GBP</v>
      </c>
      <c r="C8" s="30" t="s">
        <v>102</v>
      </c>
      <c r="D8" s="43" t="s">
        <v>103</v>
      </c>
      <c r="E8" s="31" t="str">
        <f>E7</f>
        <v>Pris pr. kørsel inkl. tømning</v>
      </c>
      <c r="F8" s="31">
        <v>10</v>
      </c>
      <c r="G8" s="32"/>
      <c r="H8" s="33">
        <f t="shared" si="0"/>
        <v>0</v>
      </c>
    </row>
    <row r="9" spans="1:8" ht="58.5" customHeight="1" x14ac:dyDescent="0.25">
      <c r="A9" s="30" t="s">
        <v>29</v>
      </c>
      <c r="B9" s="48" t="s">
        <v>45</v>
      </c>
      <c r="C9" s="46" t="s">
        <v>104</v>
      </c>
      <c r="D9" s="43" t="s">
        <v>40</v>
      </c>
      <c r="E9" s="31" t="s">
        <v>55</v>
      </c>
      <c r="F9" s="31">
        <v>58</v>
      </c>
      <c r="G9" s="32"/>
      <c r="H9" s="33">
        <f t="shared" si="0"/>
        <v>0</v>
      </c>
    </row>
    <row r="10" spans="1:8" ht="58.5" customHeight="1" x14ac:dyDescent="0.25">
      <c r="A10" s="30" t="s">
        <v>80</v>
      </c>
      <c r="B10" s="48" t="str">
        <f>B9</f>
        <v>Kørsel og tømning af container fra Assens GBP</v>
      </c>
      <c r="C10" s="46" t="s">
        <v>105</v>
      </c>
      <c r="D10" s="43" t="s">
        <v>106</v>
      </c>
      <c r="E10" s="31" t="str">
        <f>E9</f>
        <v>Pris pr. kørsel inkl. tømning</v>
      </c>
      <c r="F10" s="31">
        <v>2</v>
      </c>
      <c r="G10" s="32"/>
      <c r="H10" s="33">
        <f t="shared" si="0"/>
        <v>0</v>
      </c>
    </row>
    <row r="11" spans="1:8" ht="58.5" customHeight="1" x14ac:dyDescent="0.25">
      <c r="A11" s="30" t="s">
        <v>81</v>
      </c>
      <c r="B11" s="48" t="s">
        <v>45</v>
      </c>
      <c r="C11" s="46" t="s">
        <v>44</v>
      </c>
      <c r="D11" s="43" t="s">
        <v>41</v>
      </c>
      <c r="E11" s="31" t="s">
        <v>55</v>
      </c>
      <c r="F11" s="31">
        <v>84</v>
      </c>
      <c r="G11" s="32"/>
      <c r="H11" s="33">
        <f t="shared" si="0"/>
        <v>0</v>
      </c>
    </row>
    <row r="12" spans="1:8" ht="58.5" customHeight="1" x14ac:dyDescent="0.25">
      <c r="A12" s="30" t="s">
        <v>82</v>
      </c>
      <c r="B12" s="48" t="str">
        <f>B11</f>
        <v>Kørsel og tømning af container fra Assens GBP</v>
      </c>
      <c r="C12" s="46" t="s">
        <v>107</v>
      </c>
      <c r="D12" s="43" t="str">
        <f>D7</f>
        <v>RGS Nordic A/S, Energivej 36, 5260 Odense</v>
      </c>
      <c r="E12" s="31" t="str">
        <f>E11</f>
        <v>Pris pr. kørsel inkl. tømning</v>
      </c>
      <c r="F12" s="31">
        <v>3</v>
      </c>
      <c r="G12" s="32"/>
      <c r="H12" s="33">
        <f t="shared" si="0"/>
        <v>0</v>
      </c>
    </row>
    <row r="13" spans="1:8" ht="58.5" customHeight="1" x14ac:dyDescent="0.25">
      <c r="A13" s="30" t="s">
        <v>160</v>
      </c>
      <c r="B13" s="48" t="str">
        <f>B11</f>
        <v>Kørsel og tømning af container fra Assens GBP</v>
      </c>
      <c r="C13" s="46" t="s">
        <v>109</v>
      </c>
      <c r="D13" s="43" t="str">
        <f>D8</f>
        <v>Norrecco A/S, P.L. Brandts Allé 5, 5220 Odense</v>
      </c>
      <c r="E13" s="31" t="str">
        <f>E11</f>
        <v>Pris pr. kørsel inkl. tømning</v>
      </c>
      <c r="F13" s="31">
        <v>24</v>
      </c>
      <c r="G13" s="32"/>
      <c r="H13" s="33">
        <f t="shared" si="0"/>
        <v>0</v>
      </c>
    </row>
    <row r="14" spans="1:8" ht="58.5" customHeight="1" x14ac:dyDescent="0.25">
      <c r="A14" s="30" t="s">
        <v>161</v>
      </c>
      <c r="B14" s="48" t="str">
        <f>B13</f>
        <v>Kørsel og tømning af container fra Assens GBP</v>
      </c>
      <c r="C14" s="46" t="s">
        <v>111</v>
      </c>
      <c r="D14" s="43" t="str">
        <f>D13</f>
        <v>Norrecco A/S, P.L. Brandts Allé 5, 5220 Odense</v>
      </c>
      <c r="E14" s="31" t="str">
        <f>E13</f>
        <v>Pris pr. kørsel inkl. tømning</v>
      </c>
      <c r="F14" s="31">
        <v>31</v>
      </c>
      <c r="G14" s="32"/>
      <c r="H14" s="33">
        <f t="shared" si="0"/>
        <v>0</v>
      </c>
    </row>
    <row r="15" spans="1:8" ht="58.5" customHeight="1" x14ac:dyDescent="0.25">
      <c r="A15" s="30" t="s">
        <v>162</v>
      </c>
      <c r="B15" s="48" t="str">
        <f>B14</f>
        <v>Kørsel og tømning af container fra Assens GBP</v>
      </c>
      <c r="C15" s="48" t="s">
        <v>113</v>
      </c>
      <c r="D15" s="43" t="str">
        <f>D7</f>
        <v>RGS Nordic A/S, Energivej 36, 5260 Odense</v>
      </c>
      <c r="E15" s="31" t="str">
        <f>E14</f>
        <v>Pris pr. kørsel inkl. tømning</v>
      </c>
      <c r="F15" s="31">
        <v>167</v>
      </c>
      <c r="G15" s="32"/>
      <c r="H15" s="33">
        <f t="shared" si="0"/>
        <v>0</v>
      </c>
    </row>
    <row r="16" spans="1:8" ht="58.5" customHeight="1" x14ac:dyDescent="0.25">
      <c r="A16" s="30" t="s">
        <v>163</v>
      </c>
      <c r="B16" s="48" t="s">
        <v>45</v>
      </c>
      <c r="C16" s="46" t="s">
        <v>42</v>
      </c>
      <c r="D16" s="43" t="s">
        <v>159</v>
      </c>
      <c r="E16" s="31" t="s">
        <v>55</v>
      </c>
      <c r="F16" s="31">
        <v>223</v>
      </c>
      <c r="G16" s="32"/>
      <c r="H16" s="33">
        <f>G16*F16</f>
        <v>0</v>
      </c>
    </row>
    <row r="17" spans="1:10" ht="58.5" customHeight="1" x14ac:dyDescent="0.25">
      <c r="A17" s="30" t="s">
        <v>164</v>
      </c>
      <c r="B17" s="48" t="s">
        <v>45</v>
      </c>
      <c r="C17" s="30" t="s">
        <v>43</v>
      </c>
      <c r="D17" s="48" t="str">
        <f>D9</f>
        <v>Sh. Lyndelse Miljøcenter, Landevejen 5, 5672 Broby</v>
      </c>
      <c r="E17" s="31" t="s">
        <v>55</v>
      </c>
      <c r="F17" s="31">
        <v>15</v>
      </c>
      <c r="G17" s="32"/>
      <c r="H17" s="33">
        <f t="shared" si="0"/>
        <v>0</v>
      </c>
      <c r="I17" s="47"/>
      <c r="J17" s="47"/>
    </row>
    <row r="18" spans="1:10" ht="58.5" customHeight="1" x14ac:dyDescent="0.25">
      <c r="A18" s="30" t="s">
        <v>165</v>
      </c>
      <c r="B18" s="48" t="s">
        <v>45</v>
      </c>
      <c r="C18" s="30" t="s">
        <v>149</v>
      </c>
      <c r="D18" s="43" t="s">
        <v>115</v>
      </c>
      <c r="E18" s="31" t="s">
        <v>55</v>
      </c>
      <c r="F18" s="31">
        <v>85</v>
      </c>
      <c r="G18" s="32"/>
      <c r="H18" s="33">
        <f t="shared" si="0"/>
        <v>0</v>
      </c>
    </row>
    <row r="19" spans="1:10" ht="58.5" customHeight="1" x14ac:dyDescent="0.25">
      <c r="A19" s="30" t="s">
        <v>166</v>
      </c>
      <c r="B19" s="48" t="str">
        <f>B18</f>
        <v>Kørsel og tømning af container fra Assens GBP</v>
      </c>
      <c r="C19" s="30" t="s">
        <v>117</v>
      </c>
      <c r="D19" s="43" t="str">
        <f>D8</f>
        <v>Norrecco A/S, P.L. Brandts Allé 5, 5220 Odense</v>
      </c>
      <c r="E19" s="31" t="str">
        <f>E18</f>
        <v>Pris pr. kørsel inkl. tømning</v>
      </c>
      <c r="F19" s="31">
        <v>67</v>
      </c>
      <c r="G19" s="32"/>
      <c r="H19" s="33">
        <f t="shared" si="0"/>
        <v>0</v>
      </c>
    </row>
    <row r="20" spans="1:10" ht="58.5" customHeight="1" x14ac:dyDescent="0.25">
      <c r="A20" s="30" t="s">
        <v>167</v>
      </c>
      <c r="B20" s="48" t="str">
        <f>B19</f>
        <v>Kørsel og tømning af container fra Assens GBP</v>
      </c>
      <c r="C20" s="30" t="s">
        <v>119</v>
      </c>
      <c r="D20" s="43" t="s">
        <v>120</v>
      </c>
      <c r="E20" s="31" t="str">
        <f>E19</f>
        <v>Pris pr. kørsel inkl. tømning</v>
      </c>
      <c r="F20" s="31">
        <v>70</v>
      </c>
      <c r="G20" s="32"/>
      <c r="H20" s="33">
        <f t="shared" si="0"/>
        <v>0</v>
      </c>
    </row>
    <row r="21" spans="1:10" ht="58.5" customHeight="1" x14ac:dyDescent="0.25">
      <c r="A21" s="30" t="s">
        <v>168</v>
      </c>
      <c r="B21" s="48" t="str">
        <f>B20</f>
        <v>Kørsel og tømning af container fra Assens GBP</v>
      </c>
      <c r="C21" s="48" t="s">
        <v>122</v>
      </c>
      <c r="D21" s="43" t="str">
        <f>D10</f>
        <v>Marius Pedersen A/S, Havnegade 90, 5000 Odense C</v>
      </c>
      <c r="E21" s="31" t="str">
        <f>E20</f>
        <v>Pris pr. kørsel inkl. tømning</v>
      </c>
      <c r="F21" s="31">
        <v>6</v>
      </c>
      <c r="G21" s="32"/>
      <c r="H21" s="33">
        <f t="shared" si="0"/>
        <v>0</v>
      </c>
    </row>
    <row r="22" spans="1:10" ht="58.5" customHeight="1" x14ac:dyDescent="0.25">
      <c r="A22" s="30" t="s">
        <v>169</v>
      </c>
      <c r="B22" s="48" t="str">
        <f>B21</f>
        <v>Kørsel og tømning af container fra Assens GBP</v>
      </c>
      <c r="C22" s="30" t="s">
        <v>127</v>
      </c>
      <c r="D22" s="43" t="s">
        <v>148</v>
      </c>
      <c r="E22" s="31" t="s">
        <v>136</v>
      </c>
      <c r="F22" s="31">
        <v>2200</v>
      </c>
      <c r="G22" s="32"/>
      <c r="H22" s="33">
        <f t="shared" si="0"/>
        <v>0</v>
      </c>
    </row>
    <row r="23" spans="1:10" ht="18" customHeight="1" x14ac:dyDescent="0.25">
      <c r="A23" s="34"/>
      <c r="B23" s="34"/>
      <c r="C23" s="34"/>
      <c r="D23" s="34"/>
      <c r="E23" s="34"/>
      <c r="F23" s="31"/>
      <c r="G23" s="30" t="s">
        <v>30</v>
      </c>
      <c r="H23" s="33">
        <f>SUM(H5:H22)</f>
        <v>0</v>
      </c>
    </row>
    <row r="24" spans="1:10" x14ac:dyDescent="0.25">
      <c r="A24" s="59" t="s">
        <v>12</v>
      </c>
      <c r="B24" s="59"/>
      <c r="C24" s="59"/>
      <c r="D24" s="59"/>
      <c r="E24" s="59"/>
      <c r="F24" s="59"/>
      <c r="G24" s="59"/>
      <c r="H24" s="59"/>
    </row>
    <row r="25" spans="1:10" x14ac:dyDescent="0.25">
      <c r="A25" s="18"/>
      <c r="B25" s="18"/>
      <c r="C25" s="18"/>
      <c r="D25" s="18"/>
      <c r="E25" s="35"/>
      <c r="F25" s="18"/>
      <c r="G25" s="18"/>
      <c r="H25" s="18"/>
    </row>
    <row r="26" spans="1:10" x14ac:dyDescent="0.25">
      <c r="A26" s="18"/>
      <c r="B26" s="18"/>
      <c r="C26" s="18"/>
      <c r="D26" s="18"/>
      <c r="E26" s="35"/>
      <c r="F26" s="18"/>
      <c r="G26" s="18"/>
      <c r="H26" s="18"/>
    </row>
    <row r="27" spans="1:10" x14ac:dyDescent="0.25">
      <c r="A27" s="18"/>
      <c r="B27" s="18"/>
      <c r="C27" s="18"/>
      <c r="D27" s="18"/>
      <c r="E27" s="35"/>
      <c r="F27" s="18"/>
      <c r="G27" s="18"/>
      <c r="H27" s="18"/>
    </row>
    <row r="28" spans="1:10" x14ac:dyDescent="0.25">
      <c r="A28" s="18"/>
      <c r="B28" s="18"/>
      <c r="C28" s="18"/>
      <c r="D28" s="18"/>
      <c r="E28" s="35"/>
      <c r="F28" s="18"/>
      <c r="G28" s="18"/>
      <c r="H28" s="18"/>
    </row>
    <row r="29" spans="1:10" x14ac:dyDescent="0.25">
      <c r="A29" s="18"/>
      <c r="B29" s="18"/>
      <c r="C29" s="18"/>
      <c r="D29" s="18"/>
      <c r="E29" s="35"/>
      <c r="F29" s="18"/>
      <c r="G29" s="18"/>
      <c r="H29" s="18"/>
    </row>
    <row r="30" spans="1:10" x14ac:dyDescent="0.25">
      <c r="A30" s="18"/>
      <c r="B30" s="18"/>
      <c r="C30" s="18"/>
      <c r="D30" s="18"/>
      <c r="E30" s="35"/>
      <c r="F30" s="18"/>
      <c r="G30" s="18"/>
      <c r="H30" s="18"/>
    </row>
    <row r="31" spans="1:10" x14ac:dyDescent="0.25">
      <c r="A31" s="18"/>
      <c r="B31" s="18"/>
      <c r="C31" s="18"/>
      <c r="D31" s="18"/>
      <c r="E31" s="35"/>
      <c r="F31" s="18"/>
      <c r="G31" s="18"/>
      <c r="H31" s="18"/>
    </row>
    <row r="32" spans="1:10" x14ac:dyDescent="0.25">
      <c r="A32" s="18"/>
      <c r="B32" s="18"/>
      <c r="C32" s="18"/>
      <c r="D32" s="18"/>
      <c r="E32" s="35"/>
      <c r="F32" s="18"/>
      <c r="G32" s="18"/>
      <c r="H32" s="18"/>
    </row>
    <row r="33" spans="1:8" x14ac:dyDescent="0.25">
      <c r="A33" s="18"/>
      <c r="B33" s="18"/>
      <c r="C33" s="18"/>
      <c r="D33" s="18"/>
      <c r="E33" s="35"/>
      <c r="F33" s="18"/>
      <c r="G33" s="18"/>
      <c r="H33" s="18"/>
    </row>
    <row r="34" spans="1:8" x14ac:dyDescent="0.25">
      <c r="A34" s="18"/>
      <c r="B34" s="18"/>
      <c r="C34" s="18"/>
      <c r="D34" s="18"/>
      <c r="E34" s="35"/>
      <c r="F34" s="18"/>
      <c r="G34" s="18"/>
      <c r="H34" s="18"/>
    </row>
    <row r="35" spans="1:8" x14ac:dyDescent="0.25">
      <c r="A35" s="18"/>
      <c r="B35" s="18"/>
      <c r="C35" s="18"/>
      <c r="D35" s="18"/>
      <c r="E35" s="35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  <row r="43" spans="1:8" x14ac:dyDescent="0.25">
      <c r="A43" s="18"/>
      <c r="B43" s="18"/>
      <c r="C43" s="18"/>
      <c r="D43" s="18"/>
      <c r="E43" s="18"/>
      <c r="F43" s="18"/>
      <c r="G43" s="18"/>
      <c r="H43" s="18"/>
    </row>
  </sheetData>
  <mergeCells count="1">
    <mergeCell ref="A24:H2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0E44E-4F8A-4EA3-8010-5D82E101ED46}">
  <dimension ref="A1:J42"/>
  <sheetViews>
    <sheetView topLeftCell="A17" workbookViewId="0">
      <selection activeCell="I20" sqref="I20"/>
    </sheetView>
  </sheetViews>
  <sheetFormatPr defaultColWidth="9" defaultRowHeight="11.5" x14ac:dyDescent="0.25"/>
  <cols>
    <col min="1" max="1" width="9" style="21"/>
    <col min="2" max="3" width="18.08984375" style="21" customWidth="1"/>
    <col min="4" max="4" width="24.90625" style="21" customWidth="1"/>
    <col min="5" max="5" width="13.453125" style="21" bestFit="1" customWidth="1"/>
    <col min="6" max="6" width="13.36328125" style="21" bestFit="1" customWidth="1"/>
    <col min="7" max="7" width="15.7265625" style="21" customWidth="1"/>
    <col min="8" max="8" width="19.26953125" style="21" bestFit="1" customWidth="1"/>
    <col min="9" max="16384" width="9" style="21"/>
  </cols>
  <sheetData>
    <row r="1" spans="1:10" ht="17.5" x14ac:dyDescent="0.35">
      <c r="A1" s="4" t="s">
        <v>52</v>
      </c>
      <c r="B1" s="4"/>
      <c r="C1" s="4"/>
    </row>
    <row r="2" spans="1:10" x14ac:dyDescent="0.25">
      <c r="A2" s="22"/>
      <c r="B2" s="22"/>
      <c r="C2" s="22"/>
      <c r="D2" s="22"/>
      <c r="E2" s="22"/>
      <c r="F2" s="22"/>
      <c r="G2" s="22"/>
    </row>
    <row r="3" spans="1:10" ht="17.5" x14ac:dyDescent="0.35">
      <c r="A3" s="23" t="s">
        <v>0</v>
      </c>
      <c r="B3" s="23"/>
      <c r="C3" s="23"/>
      <c r="D3" s="24"/>
      <c r="E3" s="24"/>
      <c r="F3" s="24"/>
      <c r="G3" s="24"/>
      <c r="H3" s="25"/>
    </row>
    <row r="4" spans="1:10" ht="46" x14ac:dyDescent="0.25">
      <c r="A4" s="26" t="s">
        <v>1</v>
      </c>
      <c r="B4" s="27" t="s">
        <v>2</v>
      </c>
      <c r="C4" s="27" t="s">
        <v>33</v>
      </c>
      <c r="D4" s="27" t="s">
        <v>38</v>
      </c>
      <c r="E4" s="28" t="s">
        <v>3</v>
      </c>
      <c r="F4" s="28" t="s">
        <v>4</v>
      </c>
      <c r="G4" s="28" t="s">
        <v>5</v>
      </c>
      <c r="H4" s="29" t="s">
        <v>6</v>
      </c>
    </row>
    <row r="5" spans="1:10" ht="58.5" customHeight="1" x14ac:dyDescent="0.25">
      <c r="A5" s="30" t="s">
        <v>83</v>
      </c>
      <c r="B5" s="48" t="s">
        <v>45</v>
      </c>
      <c r="C5" s="30" t="s">
        <v>98</v>
      </c>
      <c r="D5" s="43" t="s">
        <v>99</v>
      </c>
      <c r="E5" s="31" t="s">
        <v>55</v>
      </c>
      <c r="F5" s="31">
        <v>12</v>
      </c>
      <c r="G5" s="32"/>
      <c r="H5" s="33">
        <f t="shared" ref="H5:H21" si="0">G5*F5</f>
        <v>0</v>
      </c>
    </row>
    <row r="6" spans="1:10" ht="58.5" customHeight="1" x14ac:dyDescent="0.25">
      <c r="A6" s="30" t="s">
        <v>84</v>
      </c>
      <c r="B6" s="48" t="s">
        <v>45</v>
      </c>
      <c r="C6" s="30" t="s">
        <v>39</v>
      </c>
      <c r="D6" s="43" t="str">
        <f>D5</f>
        <v>Stena Recycling A/S, Ravnebjerggyden 3, 5491 Blommelyst</v>
      </c>
      <c r="E6" s="31" t="s">
        <v>55</v>
      </c>
      <c r="F6" s="31">
        <v>9</v>
      </c>
      <c r="G6" s="32"/>
      <c r="H6" s="33">
        <f t="shared" si="0"/>
        <v>0</v>
      </c>
    </row>
    <row r="7" spans="1:10" ht="58.5" customHeight="1" x14ac:dyDescent="0.25">
      <c r="A7" s="30" t="s">
        <v>85</v>
      </c>
      <c r="B7" s="48" t="s">
        <v>45</v>
      </c>
      <c r="C7" s="30" t="s">
        <v>100</v>
      </c>
      <c r="D7" s="43" t="s">
        <v>101</v>
      </c>
      <c r="E7" s="31" t="s">
        <v>55</v>
      </c>
      <c r="F7" s="31">
        <v>33</v>
      </c>
      <c r="G7" s="32"/>
      <c r="H7" s="33">
        <f t="shared" si="0"/>
        <v>0</v>
      </c>
    </row>
    <row r="8" spans="1:10" ht="58.5" customHeight="1" x14ac:dyDescent="0.25">
      <c r="A8" s="30" t="s">
        <v>86</v>
      </c>
      <c r="B8" s="48" t="str">
        <f>B7</f>
        <v>Kørsel og tømning af container fra Assens GBP</v>
      </c>
      <c r="C8" s="30" t="s">
        <v>102</v>
      </c>
      <c r="D8" s="43" t="s">
        <v>103</v>
      </c>
      <c r="E8" s="31" t="str">
        <f>E7</f>
        <v>Pris pr. kørsel inkl. tømning</v>
      </c>
      <c r="F8" s="31">
        <v>2</v>
      </c>
      <c r="G8" s="32"/>
      <c r="H8" s="33">
        <f t="shared" si="0"/>
        <v>0</v>
      </c>
    </row>
    <row r="9" spans="1:10" ht="58.5" customHeight="1" x14ac:dyDescent="0.25">
      <c r="A9" s="30" t="s">
        <v>87</v>
      </c>
      <c r="B9" s="48" t="s">
        <v>45</v>
      </c>
      <c r="C9" s="46" t="s">
        <v>104</v>
      </c>
      <c r="D9" s="43" t="s">
        <v>40</v>
      </c>
      <c r="E9" s="31" t="s">
        <v>55</v>
      </c>
      <c r="F9" s="31">
        <v>13</v>
      </c>
      <c r="G9" s="32"/>
      <c r="H9" s="33">
        <f t="shared" si="0"/>
        <v>0</v>
      </c>
    </row>
    <row r="10" spans="1:10" ht="58.5" customHeight="1" x14ac:dyDescent="0.25">
      <c r="A10" s="30" t="s">
        <v>88</v>
      </c>
      <c r="B10" s="48" t="str">
        <f>B9</f>
        <v>Kørsel og tømning af container fra Assens GBP</v>
      </c>
      <c r="C10" s="46" t="s">
        <v>105</v>
      </c>
      <c r="D10" s="43" t="s">
        <v>106</v>
      </c>
      <c r="E10" s="31" t="str">
        <f>E9</f>
        <v>Pris pr. kørsel inkl. tømning</v>
      </c>
      <c r="F10" s="31">
        <v>1</v>
      </c>
      <c r="G10" s="32"/>
      <c r="H10" s="33">
        <f t="shared" si="0"/>
        <v>0</v>
      </c>
    </row>
    <row r="11" spans="1:10" ht="58.5" customHeight="1" x14ac:dyDescent="0.25">
      <c r="A11" s="30" t="s">
        <v>89</v>
      </c>
      <c r="B11" s="48" t="s">
        <v>45</v>
      </c>
      <c r="C11" s="46" t="s">
        <v>44</v>
      </c>
      <c r="D11" s="43" t="s">
        <v>41</v>
      </c>
      <c r="E11" s="31" t="s">
        <v>55</v>
      </c>
      <c r="F11" s="31">
        <v>14</v>
      </c>
      <c r="G11" s="32"/>
      <c r="H11" s="33">
        <f t="shared" si="0"/>
        <v>0</v>
      </c>
    </row>
    <row r="12" spans="1:10" ht="58.5" customHeight="1" x14ac:dyDescent="0.25">
      <c r="A12" s="30" t="s">
        <v>90</v>
      </c>
      <c r="B12" s="48" t="str">
        <f>B11</f>
        <v>Kørsel og tømning af container fra Assens GBP</v>
      </c>
      <c r="C12" s="46" t="s">
        <v>109</v>
      </c>
      <c r="D12" s="43" t="str">
        <f>D8</f>
        <v>Norrecco A/S, P.L. Brandts Allé 5, 5220 Odense</v>
      </c>
      <c r="E12" s="31" t="str">
        <f>E11</f>
        <v>Pris pr. kørsel inkl. tømning</v>
      </c>
      <c r="F12" s="31">
        <v>3</v>
      </c>
      <c r="G12" s="32"/>
      <c r="H12" s="33">
        <f t="shared" si="0"/>
        <v>0</v>
      </c>
    </row>
    <row r="13" spans="1:10" ht="58.5" customHeight="1" x14ac:dyDescent="0.25">
      <c r="A13" s="30" t="s">
        <v>170</v>
      </c>
      <c r="B13" s="48" t="str">
        <f>B12</f>
        <v>Kørsel og tømning af container fra Assens GBP</v>
      </c>
      <c r="C13" s="46" t="s">
        <v>111</v>
      </c>
      <c r="D13" s="43" t="str">
        <f>D12</f>
        <v>Norrecco A/S, P.L. Brandts Allé 5, 5220 Odense</v>
      </c>
      <c r="E13" s="31" t="str">
        <f>E12</f>
        <v>Pris pr. kørsel inkl. tømning</v>
      </c>
      <c r="F13" s="31">
        <v>9</v>
      </c>
      <c r="G13" s="32"/>
      <c r="H13" s="33">
        <f t="shared" si="0"/>
        <v>0</v>
      </c>
    </row>
    <row r="14" spans="1:10" ht="58.5" customHeight="1" x14ac:dyDescent="0.25">
      <c r="A14" s="30" t="s">
        <v>171</v>
      </c>
      <c r="B14" s="48" t="str">
        <f>B13</f>
        <v>Kørsel og tømning af container fra Assens GBP</v>
      </c>
      <c r="C14" s="48" t="s">
        <v>113</v>
      </c>
      <c r="D14" s="43" t="str">
        <f>D7</f>
        <v>RGS Nordic A/S, Energivej 36, 5260 Odense</v>
      </c>
      <c r="E14" s="31" t="str">
        <f>E13</f>
        <v>Pris pr. kørsel inkl. tømning</v>
      </c>
      <c r="F14" s="31">
        <v>51</v>
      </c>
      <c r="G14" s="32"/>
      <c r="H14" s="33">
        <f t="shared" si="0"/>
        <v>0</v>
      </c>
    </row>
    <row r="15" spans="1:10" ht="58.5" customHeight="1" x14ac:dyDescent="0.25">
      <c r="A15" s="30" t="s">
        <v>172</v>
      </c>
      <c r="B15" s="48" t="s">
        <v>45</v>
      </c>
      <c r="C15" s="46" t="s">
        <v>42</v>
      </c>
      <c r="D15" s="43" t="s">
        <v>159</v>
      </c>
      <c r="E15" s="31" t="s">
        <v>55</v>
      </c>
      <c r="F15" s="31">
        <v>110</v>
      </c>
      <c r="G15" s="32"/>
      <c r="H15" s="33">
        <f>G15*F15</f>
        <v>0</v>
      </c>
    </row>
    <row r="16" spans="1:10" ht="58.5" customHeight="1" x14ac:dyDescent="0.25">
      <c r="A16" s="30" t="s">
        <v>173</v>
      </c>
      <c r="B16" s="48" t="s">
        <v>45</v>
      </c>
      <c r="C16" s="30" t="s">
        <v>43</v>
      </c>
      <c r="D16" s="48" t="str">
        <f>D9</f>
        <v>Sh. Lyndelse Miljøcenter, Landevejen 5, 5672 Broby</v>
      </c>
      <c r="E16" s="31" t="s">
        <v>55</v>
      </c>
      <c r="F16" s="31">
        <v>8</v>
      </c>
      <c r="G16" s="32"/>
      <c r="H16" s="33">
        <f t="shared" si="0"/>
        <v>0</v>
      </c>
      <c r="I16" s="47"/>
      <c r="J16" s="47"/>
    </row>
    <row r="17" spans="1:8" ht="58.5" customHeight="1" x14ac:dyDescent="0.25">
      <c r="A17" s="30" t="s">
        <v>174</v>
      </c>
      <c r="B17" s="48" t="s">
        <v>45</v>
      </c>
      <c r="C17" s="30" t="s">
        <v>149</v>
      </c>
      <c r="D17" s="43" t="s">
        <v>115</v>
      </c>
      <c r="E17" s="31" t="s">
        <v>55</v>
      </c>
      <c r="F17" s="31">
        <v>28</v>
      </c>
      <c r="G17" s="32"/>
      <c r="H17" s="33">
        <f t="shared" si="0"/>
        <v>0</v>
      </c>
    </row>
    <row r="18" spans="1:8" ht="58.5" customHeight="1" x14ac:dyDescent="0.25">
      <c r="A18" s="30" t="s">
        <v>175</v>
      </c>
      <c r="B18" s="48" t="str">
        <f>B17</f>
        <v>Kørsel og tømning af container fra Assens GBP</v>
      </c>
      <c r="C18" s="30" t="s">
        <v>117</v>
      </c>
      <c r="D18" s="43" t="str">
        <f>D8</f>
        <v>Norrecco A/S, P.L. Brandts Allé 5, 5220 Odense</v>
      </c>
      <c r="E18" s="31" t="str">
        <f>E17</f>
        <v>Pris pr. kørsel inkl. tømning</v>
      </c>
      <c r="F18" s="31">
        <v>18</v>
      </c>
      <c r="G18" s="32"/>
      <c r="H18" s="33">
        <f t="shared" si="0"/>
        <v>0</v>
      </c>
    </row>
    <row r="19" spans="1:8" ht="58.5" customHeight="1" x14ac:dyDescent="0.25">
      <c r="A19" s="30" t="s">
        <v>176</v>
      </c>
      <c r="B19" s="48" t="str">
        <f>B18</f>
        <v>Kørsel og tømning af container fra Assens GBP</v>
      </c>
      <c r="C19" s="30" t="s">
        <v>119</v>
      </c>
      <c r="D19" s="43" t="s">
        <v>120</v>
      </c>
      <c r="E19" s="31" t="str">
        <f>E18</f>
        <v>Pris pr. kørsel inkl. tømning</v>
      </c>
      <c r="F19" s="31">
        <v>20</v>
      </c>
      <c r="G19" s="32"/>
      <c r="H19" s="33">
        <f t="shared" si="0"/>
        <v>0</v>
      </c>
    </row>
    <row r="20" spans="1:8" ht="58.5" customHeight="1" x14ac:dyDescent="0.25">
      <c r="A20" s="30" t="s">
        <v>177</v>
      </c>
      <c r="B20" s="48" t="str">
        <f>B19</f>
        <v>Kørsel og tømning af container fra Assens GBP</v>
      </c>
      <c r="C20" s="48" t="s">
        <v>122</v>
      </c>
      <c r="D20" s="43" t="str">
        <f>D10</f>
        <v>Marius Pedersen A/S, Havnegade 90, 5000 Odense C</v>
      </c>
      <c r="E20" s="31" t="str">
        <f>E19</f>
        <v>Pris pr. kørsel inkl. tømning</v>
      </c>
      <c r="F20" s="31">
        <v>1</v>
      </c>
      <c r="G20" s="32"/>
      <c r="H20" s="33">
        <f t="shared" si="0"/>
        <v>0</v>
      </c>
    </row>
    <row r="21" spans="1:8" ht="58.5" customHeight="1" x14ac:dyDescent="0.25">
      <c r="A21" s="30" t="s">
        <v>178</v>
      </c>
      <c r="B21" s="48" t="str">
        <f>B20</f>
        <v>Kørsel og tømning af container fra Assens GBP</v>
      </c>
      <c r="C21" s="30" t="s">
        <v>127</v>
      </c>
      <c r="D21" s="43" t="s">
        <v>148</v>
      </c>
      <c r="E21" s="31" t="s">
        <v>136</v>
      </c>
      <c r="F21" s="31">
        <v>350</v>
      </c>
      <c r="G21" s="32"/>
      <c r="H21" s="33">
        <f t="shared" si="0"/>
        <v>0</v>
      </c>
    </row>
    <row r="22" spans="1:8" ht="18" customHeight="1" x14ac:dyDescent="0.25">
      <c r="A22" s="34"/>
      <c r="B22" s="34"/>
      <c r="C22" s="34"/>
      <c r="D22" s="34"/>
      <c r="E22" s="34"/>
      <c r="F22" s="31"/>
      <c r="G22" s="30" t="s">
        <v>54</v>
      </c>
      <c r="H22" s="33">
        <f>SUM(H5:H21)</f>
        <v>0</v>
      </c>
    </row>
    <row r="23" spans="1:8" x14ac:dyDescent="0.25">
      <c r="A23" s="59" t="s">
        <v>12</v>
      </c>
      <c r="B23" s="59"/>
      <c r="C23" s="59"/>
      <c r="D23" s="59"/>
      <c r="E23" s="59"/>
      <c r="F23" s="59"/>
      <c r="G23" s="59"/>
      <c r="H23" s="59"/>
    </row>
    <row r="24" spans="1:8" x14ac:dyDescent="0.25">
      <c r="A24" s="18"/>
      <c r="B24" s="18"/>
      <c r="C24" s="18"/>
      <c r="D24" s="18"/>
      <c r="E24" s="35"/>
      <c r="F24" s="18"/>
      <c r="G24" s="18"/>
      <c r="H24" s="18"/>
    </row>
    <row r="25" spans="1:8" x14ac:dyDescent="0.25">
      <c r="A25" s="18"/>
      <c r="B25" s="18"/>
      <c r="C25" s="18"/>
      <c r="D25" s="18"/>
      <c r="E25" s="35"/>
      <c r="F25" s="18"/>
      <c r="G25" s="18"/>
      <c r="H25" s="18"/>
    </row>
    <row r="26" spans="1:8" x14ac:dyDescent="0.25">
      <c r="A26" s="18"/>
      <c r="B26" s="18"/>
      <c r="C26" s="18"/>
      <c r="D26" s="18"/>
      <c r="E26" s="35"/>
      <c r="F26" s="18"/>
      <c r="G26" s="18"/>
      <c r="H26" s="18"/>
    </row>
    <row r="27" spans="1:8" x14ac:dyDescent="0.25">
      <c r="A27" s="18"/>
      <c r="B27" s="18"/>
      <c r="C27" s="18"/>
      <c r="D27" s="18"/>
      <c r="E27" s="35"/>
      <c r="F27" s="18"/>
      <c r="G27" s="18"/>
      <c r="H27" s="18"/>
    </row>
    <row r="28" spans="1:8" x14ac:dyDescent="0.25">
      <c r="A28" s="18"/>
      <c r="B28" s="18"/>
      <c r="C28" s="18"/>
      <c r="D28" s="18"/>
      <c r="E28" s="35"/>
      <c r="F28" s="18"/>
      <c r="G28" s="18"/>
      <c r="H28" s="18"/>
    </row>
    <row r="29" spans="1:8" x14ac:dyDescent="0.25">
      <c r="A29" s="18"/>
      <c r="B29" s="18"/>
      <c r="C29" s="18"/>
      <c r="D29" s="18"/>
      <c r="E29" s="35"/>
      <c r="F29" s="18"/>
      <c r="G29" s="18"/>
      <c r="H29" s="18"/>
    </row>
    <row r="30" spans="1:8" x14ac:dyDescent="0.25">
      <c r="A30" s="18"/>
      <c r="B30" s="18"/>
      <c r="C30" s="18"/>
      <c r="D30" s="18"/>
      <c r="E30" s="35"/>
      <c r="F30" s="18"/>
      <c r="G30" s="18"/>
      <c r="H30" s="18"/>
    </row>
    <row r="31" spans="1:8" x14ac:dyDescent="0.25">
      <c r="A31" s="18"/>
      <c r="B31" s="18"/>
      <c r="C31" s="18"/>
      <c r="D31" s="18"/>
      <c r="E31" s="35"/>
      <c r="F31" s="18"/>
      <c r="G31" s="18"/>
      <c r="H31" s="18"/>
    </row>
    <row r="32" spans="1:8" x14ac:dyDescent="0.25">
      <c r="A32" s="18"/>
      <c r="B32" s="18"/>
      <c r="C32" s="18"/>
      <c r="D32" s="18"/>
      <c r="E32" s="35"/>
      <c r="F32" s="18"/>
      <c r="G32" s="18"/>
      <c r="H32" s="18"/>
    </row>
    <row r="33" spans="1:8" x14ac:dyDescent="0.25">
      <c r="A33" s="18"/>
      <c r="B33" s="18"/>
      <c r="C33" s="18"/>
      <c r="D33" s="18"/>
      <c r="E33" s="35"/>
      <c r="F33" s="18"/>
      <c r="G33" s="18"/>
      <c r="H33" s="18"/>
    </row>
    <row r="34" spans="1:8" x14ac:dyDescent="0.25">
      <c r="A34" s="18"/>
      <c r="B34" s="18"/>
      <c r="C34" s="18"/>
      <c r="D34" s="18"/>
      <c r="E34" s="35"/>
      <c r="F34" s="18"/>
      <c r="G34" s="18"/>
      <c r="H34" s="18"/>
    </row>
    <row r="35" spans="1:8" x14ac:dyDescent="0.25">
      <c r="A35" s="18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</sheetData>
  <mergeCells count="1">
    <mergeCell ref="A23:H23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E9" sqref="E4:E9"/>
    </sheetView>
  </sheetViews>
  <sheetFormatPr defaultRowHeight="11.5" x14ac:dyDescent="0.25"/>
  <cols>
    <col min="1" max="1" width="4.453125" bestFit="1" customWidth="1"/>
    <col min="2" max="2" width="42.453125" bestFit="1" customWidth="1"/>
    <col min="3" max="3" width="16" customWidth="1"/>
    <col min="4" max="4" width="23.90625" bestFit="1" customWidth="1"/>
    <col min="5" max="5" width="18.08984375" bestFit="1" customWidth="1"/>
    <col min="6" max="6" width="12.26953125" customWidth="1"/>
  </cols>
  <sheetData>
    <row r="1" spans="1:6" ht="17.5" x14ac:dyDescent="0.35">
      <c r="A1" s="60" t="s">
        <v>23</v>
      </c>
      <c r="B1" s="60"/>
      <c r="C1" s="60"/>
      <c r="D1" s="60"/>
      <c r="E1" s="60"/>
      <c r="F1" s="60"/>
    </row>
    <row r="2" spans="1:6" ht="30" customHeight="1" x14ac:dyDescent="0.35">
      <c r="A2" s="36" t="s">
        <v>0</v>
      </c>
      <c r="B2" s="37"/>
      <c r="C2" s="37"/>
      <c r="D2" s="37"/>
      <c r="E2" s="37"/>
      <c r="F2" s="37"/>
    </row>
    <row r="3" spans="1:6" ht="37.5" customHeight="1" x14ac:dyDescent="0.25">
      <c r="A3" s="38" t="s">
        <v>1</v>
      </c>
      <c r="B3" s="39" t="s">
        <v>2</v>
      </c>
      <c r="C3" s="40" t="s">
        <v>3</v>
      </c>
      <c r="D3" s="40" t="s">
        <v>4</v>
      </c>
      <c r="E3" s="40" t="s">
        <v>5</v>
      </c>
      <c r="F3" s="41" t="s">
        <v>6</v>
      </c>
    </row>
    <row r="4" spans="1:6" ht="28.5" customHeight="1" x14ac:dyDescent="0.25">
      <c r="A4" s="3" t="s">
        <v>91</v>
      </c>
      <c r="B4" s="45" t="s">
        <v>36</v>
      </c>
      <c r="C4" s="50" t="s">
        <v>37</v>
      </c>
      <c r="D4" s="52">
        <v>10000</v>
      </c>
      <c r="E4" s="51"/>
      <c r="F4" s="2">
        <f>D4*E4</f>
        <v>0</v>
      </c>
    </row>
    <row r="5" spans="1:6" ht="32.25" customHeight="1" x14ac:dyDescent="0.25">
      <c r="A5" s="3" t="s">
        <v>92</v>
      </c>
      <c r="B5" s="45" t="s">
        <v>47</v>
      </c>
      <c r="C5" s="44" t="s">
        <v>179</v>
      </c>
      <c r="D5" s="50">
        <v>30</v>
      </c>
      <c r="E5" s="51"/>
      <c r="F5" s="2">
        <f>D5*E5</f>
        <v>0</v>
      </c>
    </row>
    <row r="6" spans="1:6" ht="34.5" x14ac:dyDescent="0.25">
      <c r="A6" s="3" t="s">
        <v>93</v>
      </c>
      <c r="B6" s="45" t="s">
        <v>46</v>
      </c>
      <c r="C6" s="44" t="s">
        <v>179</v>
      </c>
      <c r="D6" s="50">
        <v>10</v>
      </c>
      <c r="E6" s="51"/>
      <c r="F6" s="2">
        <f t="shared" ref="F6:F9" si="0">D6*E6</f>
        <v>0</v>
      </c>
    </row>
    <row r="7" spans="1:6" ht="28.5" customHeight="1" x14ac:dyDescent="0.25">
      <c r="A7" s="3" t="s">
        <v>94</v>
      </c>
      <c r="B7" s="45" t="s">
        <v>180</v>
      </c>
      <c r="C7" s="44" t="s">
        <v>182</v>
      </c>
      <c r="D7" s="50">
        <v>72</v>
      </c>
      <c r="E7" s="51"/>
      <c r="F7" s="2">
        <f t="shared" si="0"/>
        <v>0</v>
      </c>
    </row>
    <row r="8" spans="1:6" ht="28.5" customHeight="1" x14ac:dyDescent="0.25">
      <c r="A8" s="3" t="s">
        <v>95</v>
      </c>
      <c r="B8" s="45" t="s">
        <v>181</v>
      </c>
      <c r="C8" s="44" t="s">
        <v>183</v>
      </c>
      <c r="D8" s="50">
        <v>12</v>
      </c>
      <c r="E8" s="51"/>
      <c r="F8" s="2">
        <f t="shared" si="0"/>
        <v>0</v>
      </c>
    </row>
    <row r="9" spans="1:6" ht="28.5" customHeight="1" x14ac:dyDescent="0.25">
      <c r="A9" s="3" t="s">
        <v>184</v>
      </c>
      <c r="B9" s="45" t="s">
        <v>185</v>
      </c>
      <c r="C9" s="44" t="s">
        <v>186</v>
      </c>
      <c r="D9" s="50">
        <v>40</v>
      </c>
      <c r="E9" s="51"/>
      <c r="F9" s="2">
        <f t="shared" si="0"/>
        <v>0</v>
      </c>
    </row>
    <row r="10" spans="1:6" ht="19.5" customHeight="1" x14ac:dyDescent="0.25">
      <c r="A10" s="1"/>
      <c r="B10" s="1"/>
      <c r="C10" s="1"/>
      <c r="D10" s="1"/>
      <c r="E10" s="3" t="s">
        <v>53</v>
      </c>
      <c r="F10" s="2">
        <f>SUM(F4:F9)</f>
        <v>0</v>
      </c>
    </row>
    <row r="11" spans="1:6" ht="19.5" customHeight="1" x14ac:dyDescent="0.25">
      <c r="A11" s="61" t="s">
        <v>12</v>
      </c>
      <c r="B11" s="61"/>
      <c r="C11" s="61"/>
      <c r="D11" s="61"/>
      <c r="E11" s="61"/>
      <c r="F11" s="61"/>
    </row>
    <row r="12" spans="1:6" ht="30" customHeight="1" x14ac:dyDescent="0.25"/>
    <row r="13" spans="1:6" ht="30" customHeight="1" x14ac:dyDescent="0.25"/>
    <row r="14" spans="1:6" ht="30" customHeight="1" x14ac:dyDescent="0.25"/>
    <row r="15" spans="1:6" ht="30" customHeight="1" x14ac:dyDescent="0.25"/>
    <row r="16" spans="1:6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</sheetData>
  <mergeCells count="2">
    <mergeCell ref="A1:F1"/>
    <mergeCell ref="A11:F1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8DE7-4A4B-4B17-81B5-DCB9DE7268DC}">
  <dimension ref="A1:F20"/>
  <sheetViews>
    <sheetView workbookViewId="0">
      <selection activeCell="F16" sqref="F16"/>
    </sheetView>
  </sheetViews>
  <sheetFormatPr defaultRowHeight="11.5" x14ac:dyDescent="0.25"/>
  <cols>
    <col min="1" max="1" width="4.453125" bestFit="1" customWidth="1"/>
    <col min="2" max="2" width="42.453125" bestFit="1" customWidth="1"/>
    <col min="3" max="3" width="16" customWidth="1"/>
    <col min="4" max="4" width="23.90625" bestFit="1" customWidth="1"/>
    <col min="5" max="5" width="18.08984375" bestFit="1" customWidth="1"/>
    <col min="6" max="6" width="12.26953125" customWidth="1"/>
  </cols>
  <sheetData>
    <row r="1" spans="1:6" ht="17.5" x14ac:dyDescent="0.35">
      <c r="A1" s="60" t="s">
        <v>189</v>
      </c>
      <c r="B1" s="60"/>
      <c r="C1" s="60"/>
      <c r="D1" s="60"/>
      <c r="E1" s="60"/>
      <c r="F1" s="60"/>
    </row>
    <row r="2" spans="1:6" ht="30" customHeight="1" x14ac:dyDescent="0.35">
      <c r="A2" s="36" t="s">
        <v>0</v>
      </c>
      <c r="B2" s="49"/>
      <c r="C2" s="49"/>
      <c r="D2" s="49"/>
      <c r="E2" s="49"/>
      <c r="F2" s="49"/>
    </row>
    <row r="3" spans="1:6" ht="37.5" customHeight="1" x14ac:dyDescent="0.25">
      <c r="A3" s="38" t="s">
        <v>1</v>
      </c>
      <c r="B3" s="39" t="s">
        <v>2</v>
      </c>
      <c r="C3" s="40" t="s">
        <v>3</v>
      </c>
      <c r="D3" s="40" t="s">
        <v>4</v>
      </c>
      <c r="E3" s="40" t="s">
        <v>5</v>
      </c>
      <c r="F3" s="41" t="s">
        <v>6</v>
      </c>
    </row>
    <row r="4" spans="1:6" ht="28.5" customHeight="1" x14ac:dyDescent="0.25">
      <c r="A4" s="3" t="s">
        <v>190</v>
      </c>
      <c r="B4" s="45" t="s">
        <v>192</v>
      </c>
      <c r="C4" s="53" t="s">
        <v>194</v>
      </c>
      <c r="D4" s="52">
        <v>50</v>
      </c>
      <c r="E4" s="51"/>
      <c r="F4" s="2">
        <f>D4*E4</f>
        <v>0</v>
      </c>
    </row>
    <row r="5" spans="1:6" ht="32.25" customHeight="1" x14ac:dyDescent="0.25">
      <c r="A5" s="3" t="s">
        <v>191</v>
      </c>
      <c r="B5" s="45" t="s">
        <v>193</v>
      </c>
      <c r="C5" s="44" t="s">
        <v>194</v>
      </c>
      <c r="D5" s="50">
        <v>50</v>
      </c>
      <c r="E5" s="51"/>
      <c r="F5" s="2">
        <f>D5*E5</f>
        <v>0</v>
      </c>
    </row>
    <row r="6" spans="1:6" ht="19.5" customHeight="1" x14ac:dyDescent="0.25">
      <c r="A6" s="1"/>
      <c r="B6" s="1"/>
      <c r="C6" s="1"/>
      <c r="D6" s="1"/>
      <c r="E6" s="3" t="s">
        <v>53</v>
      </c>
      <c r="F6" s="2">
        <f>SUM(F4:F5)</f>
        <v>0</v>
      </c>
    </row>
    <row r="7" spans="1:6" ht="19.5" customHeight="1" x14ac:dyDescent="0.25">
      <c r="A7" s="61" t="s">
        <v>12</v>
      </c>
      <c r="B7" s="61"/>
      <c r="C7" s="61"/>
      <c r="D7" s="61"/>
      <c r="E7" s="61"/>
      <c r="F7" s="61"/>
    </row>
    <row r="8" spans="1:6" ht="30" customHeight="1" x14ac:dyDescent="0.25"/>
    <row r="9" spans="1:6" ht="30" customHeight="1" x14ac:dyDescent="0.25"/>
    <row r="10" spans="1:6" ht="30" customHeight="1" x14ac:dyDescent="0.25"/>
    <row r="11" spans="1:6" ht="30" customHeight="1" x14ac:dyDescent="0.25"/>
    <row r="12" spans="1:6" ht="30" customHeight="1" x14ac:dyDescent="0.25"/>
    <row r="13" spans="1:6" ht="30" customHeight="1" x14ac:dyDescent="0.25"/>
    <row r="14" spans="1:6" ht="30" customHeight="1" x14ac:dyDescent="0.25"/>
    <row r="15" spans="1:6" ht="30" customHeight="1" x14ac:dyDescent="0.25"/>
    <row r="16" spans="1:6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</sheetData>
  <mergeCells count="2">
    <mergeCell ref="A1:F1"/>
    <mergeCell ref="A7:F7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5EC5F424DF0438C02C794499518FB" ma:contentTypeVersion="0" ma:contentTypeDescription="Create a new document." ma:contentTypeScope="" ma:versionID="5ab65c60870f55e49362d4efb7fd41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ea347ee6c5493b9e14b1c149bab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8C31D2-A034-4507-85C5-FD08C41C9F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0AD26B-5333-4CFD-A42F-E407F0FAC8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7204E6-30CA-49C7-85FA-5F94B3EA72A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Samlet tilbud</vt:lpstr>
      <vt:lpstr>A Assens </vt:lpstr>
      <vt:lpstr>B Glamsbjerg</vt:lpstr>
      <vt:lpstr>C Haarby</vt:lpstr>
      <vt:lpstr>D Tommerup</vt:lpstr>
      <vt:lpstr>E Vissenbjerg</vt:lpstr>
      <vt:lpstr>F Aarup</vt:lpstr>
      <vt:lpstr>G Tillægsydelser</vt:lpstr>
      <vt:lpstr>H Option</vt:lpstr>
    </vt:vector>
  </TitlesOfParts>
  <Company>COWI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Koksby Hammerich</dc:creator>
  <cp:lastModifiedBy>Dennis Tranholm Jensen</cp:lastModifiedBy>
  <dcterms:created xsi:type="dcterms:W3CDTF">2016-04-18T12:29:47Z</dcterms:created>
  <dcterms:modified xsi:type="dcterms:W3CDTF">2019-11-04T07:35:59Z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0x010100C4B5EC5F424DF0438C02C794499518FB</vt:lpwstr>
  </property>
</Properties>
</file>