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https://nplawdk.sharepoint.com/sites/Legis365/Delte dokumenter/journals/21020/Nyt udbudsmateriale/"/>
    </mc:Choice>
  </mc:AlternateContent>
  <xr:revisionPtr revIDLastSave="19" documentId="8_{A0464C85-D94F-47AD-AA8B-266B976696F2}" xr6:coauthVersionLast="46" xr6:coauthVersionMax="46" xr10:uidLastSave="{06E2687C-1748-4B79-BAA3-4D09CA70A541}"/>
  <bookViews>
    <workbookView xWindow="-110" yWindow="-110" windowWidth="19420" windowHeight="10420" firstSheet="1" activeTab="5" xr2:uid="{00000000-000D-0000-FFFF-FFFF00000000}"/>
  </bookViews>
  <sheets>
    <sheet name="Den samlede evalueringspris" sheetId="6" r:id="rId1"/>
    <sheet name="2. Anlæg" sheetId="7" r:id="rId2"/>
    <sheet name="3. Tilkøb" sheetId="8" r:id="rId3"/>
    <sheet name="4. Serviceydelser" sheetId="9" r:id="rId4"/>
    <sheet name="5. System og support" sheetId="10" r:id="rId5"/>
    <sheet name="6. Anfordringsgaranti" sheetId="1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6" l="1"/>
  <c r="C15" i="6"/>
  <c r="C9" i="6"/>
  <c r="C10" i="6"/>
  <c r="C8" i="6"/>
  <c r="C7" i="6"/>
  <c r="H8" i="8"/>
  <c r="H19" i="8" s="1"/>
  <c r="L14" i="8"/>
  <c r="H9" i="10" l="1"/>
  <c r="H8" i="10"/>
  <c r="G28" i="7" l="1"/>
  <c r="M8" i="11" l="1"/>
  <c r="H15" i="10"/>
  <c r="C13" i="6" s="1"/>
  <c r="H24" i="9"/>
  <c r="H23" i="9"/>
  <c r="H22" i="9"/>
  <c r="H21" i="9"/>
  <c r="H20" i="9"/>
  <c r="H9" i="9"/>
  <c r="H10" i="9"/>
  <c r="H11" i="9"/>
  <c r="H12" i="9"/>
  <c r="H13" i="9"/>
  <c r="H14" i="9"/>
  <c r="H8" i="9"/>
  <c r="G30" i="9"/>
  <c r="H20" i="8"/>
  <c r="G36" i="7"/>
  <c r="H36" i="7" s="1"/>
  <c r="G35" i="7"/>
  <c r="H35" i="7" s="1"/>
  <c r="G12" i="7"/>
  <c r="G34" i="7" s="1"/>
  <c r="H34" i="7" s="1"/>
  <c r="G37" i="7"/>
  <c r="H37" i="7" s="1"/>
  <c r="H21" i="8" l="1"/>
  <c r="H16" i="10"/>
  <c r="C14" i="6" s="1"/>
  <c r="H38" i="7"/>
  <c r="H30" i="9"/>
  <c r="H29" i="9"/>
  <c r="C11" i="6" l="1"/>
  <c r="H31" i="9"/>
  <c r="C12" i="6" s="1"/>
</calcChain>
</file>

<file path=xl/sharedStrings.xml><?xml version="1.0" encoding="utf-8"?>
<sst xmlns="http://schemas.openxmlformats.org/spreadsheetml/2006/main" count="264" uniqueCount="147">
  <si>
    <t>Uddannelse</t>
  </si>
  <si>
    <t>Beskrivelse</t>
  </si>
  <si>
    <t>Montering</t>
  </si>
  <si>
    <t>Standard dør</t>
  </si>
  <si>
    <t>Faneblad #</t>
  </si>
  <si>
    <t>2.A</t>
  </si>
  <si>
    <t>2.B.1</t>
  </si>
  <si>
    <t>2.B.2</t>
  </si>
  <si>
    <t>2.C</t>
  </si>
  <si>
    <t>3.</t>
  </si>
  <si>
    <t>4.</t>
  </si>
  <si>
    <t>5.A.1</t>
  </si>
  <si>
    <t>5.A.2</t>
  </si>
  <si>
    <t>Ydelse</t>
  </si>
  <si>
    <t>Borgers hoveddør</t>
  </si>
  <si>
    <t>Port</t>
  </si>
  <si>
    <t>Opgang</t>
  </si>
  <si>
    <t>Låseboks</t>
  </si>
  <si>
    <t>Tilkøb</t>
  </si>
  <si>
    <t>Serviceydelser</t>
  </si>
  <si>
    <t xml:space="preserve">Leverancevederlag </t>
  </si>
  <si>
    <t>Systemvederlag</t>
  </si>
  <si>
    <t>Pris</t>
  </si>
  <si>
    <t>Celler med gul markering udfyldes af Tilbudsgiver</t>
  </si>
  <si>
    <t>A</t>
  </si>
  <si>
    <t>Case #</t>
  </si>
  <si>
    <t>Case</t>
  </si>
  <si>
    <t>Produkt</t>
  </si>
  <si>
    <t>Service</t>
  </si>
  <si>
    <t>A1</t>
  </si>
  <si>
    <t>A2</t>
  </si>
  <si>
    <t>A3</t>
  </si>
  <si>
    <t>A4</t>
  </si>
  <si>
    <t>A5</t>
  </si>
  <si>
    <t>Kasselås med smæk</t>
  </si>
  <si>
    <t>Forskydningskobling</t>
  </si>
  <si>
    <t>Elektronisk el-slutbrik</t>
  </si>
  <si>
    <t>Låseenhed</t>
  </si>
  <si>
    <t>Gennemsnit</t>
  </si>
  <si>
    <t>Der ønsker en fast enhedspris for følgende opsætningscases pr. borger</t>
  </si>
  <si>
    <t>A. Opsætningscases for adgang til Borgers hoveddør</t>
  </si>
  <si>
    <t>A. Opsætning af låseenhed på port- og opgangsdør</t>
  </si>
  <si>
    <t>Case#</t>
  </si>
  <si>
    <t>B1</t>
  </si>
  <si>
    <t>B2</t>
  </si>
  <si>
    <t>Opgangsdør</t>
  </si>
  <si>
    <t>B</t>
  </si>
  <si>
    <t>Der ønsker en fast enhedspris for Låsebokse</t>
  </si>
  <si>
    <t>C. Opsætning af Låseboks</t>
  </si>
  <si>
    <t>C1</t>
  </si>
  <si>
    <t>C</t>
  </si>
  <si>
    <t>Samlet pris</t>
  </si>
  <si>
    <t>Den samlede anlægspris baseret på Kundens estimerede behov</t>
  </si>
  <si>
    <t>A1-5</t>
  </si>
  <si>
    <t>Pris i alt</t>
  </si>
  <si>
    <t>Estimeret behov i kontraktens løbetid inkl. Optioner</t>
  </si>
  <si>
    <t>Enhed</t>
  </si>
  <si>
    <t>Pris pr. enhed</t>
  </si>
  <si>
    <t>Borgeradgang/opsætning</t>
  </si>
  <si>
    <t>Garanti</t>
  </si>
  <si>
    <t>Service #</t>
  </si>
  <si>
    <t>Pris år 2</t>
  </si>
  <si>
    <t>Pris år 3</t>
  </si>
  <si>
    <t>Pris år 4</t>
  </si>
  <si>
    <t>Pris år 5</t>
  </si>
  <si>
    <t>Pris år 6</t>
  </si>
  <si>
    <t>Estimeret antal Låseenheder</t>
  </si>
  <si>
    <t>Samlet pris år 2-6</t>
  </si>
  <si>
    <t>B.1</t>
  </si>
  <si>
    <t>Garanti på Låseenhed til Borgers hoveddør
Prisen angives som en tillægsomkostning pr. låseenhed</t>
  </si>
  <si>
    <t>Pr. stk.</t>
  </si>
  <si>
    <t>Samlet pris for tilkøb</t>
  </si>
  <si>
    <t xml:space="preserve">Beskrivelse </t>
  </si>
  <si>
    <t>A.1</t>
  </si>
  <si>
    <t>Garanti på Låseenhed</t>
  </si>
  <si>
    <t>Den samlede tilbudte pris</t>
  </si>
  <si>
    <t>3. Tilkøb</t>
  </si>
  <si>
    <t>Produkter</t>
  </si>
  <si>
    <t xml:space="preserve">Pris </t>
  </si>
  <si>
    <t>Serviceydelser (afregnet pr. enhed)</t>
  </si>
  <si>
    <t>Der ønsker en fast enhedspris for følgende serviceydelser</t>
  </si>
  <si>
    <t>A6</t>
  </si>
  <si>
    <t>A7</t>
  </si>
  <si>
    <t>Afmontering af Låseenhed</t>
  </si>
  <si>
    <t>Afmontering af Låseboks</t>
  </si>
  <si>
    <t>Batteriskifte inklussiv batteri</t>
  </si>
  <si>
    <t>Fejlfinding og reparation på Låseenhed 
(Prisen for en reparation må ikke overstige låsens værdi)</t>
  </si>
  <si>
    <t>Estimeret antal enheder i kontraktens løbetid (inkl. Forlængelse)</t>
  </si>
  <si>
    <t>Serviceydelser (afregnet pr. time)</t>
  </si>
  <si>
    <t>Der ønsker en fast timepris for følgende serviceydelser</t>
  </si>
  <si>
    <t>Udvikler</t>
  </si>
  <si>
    <t>IT-arkitekt</t>
  </si>
  <si>
    <t>Projetleder</t>
  </si>
  <si>
    <t>Instruktør til uddannelse</t>
  </si>
  <si>
    <t>Timepris 2. level support</t>
  </si>
  <si>
    <t>Pr. time</t>
  </si>
  <si>
    <t>Estimeret antal timer i kontraktens løbetid (inkl. Forlængelse)</t>
  </si>
  <si>
    <t>B3</t>
  </si>
  <si>
    <t>B4</t>
  </si>
  <si>
    <t>B5</t>
  </si>
  <si>
    <t>A1-7</t>
  </si>
  <si>
    <t>B1-5</t>
  </si>
  <si>
    <t>5. System og support</t>
  </si>
  <si>
    <t>System</t>
  </si>
  <si>
    <t>A.2</t>
  </si>
  <si>
    <t>Enhedspris pr. år</t>
  </si>
  <si>
    <t>Antal enheder</t>
  </si>
  <si>
    <t>Engangsydelse</t>
  </si>
  <si>
    <r>
      <t xml:space="preserve">Der ønskes en </t>
    </r>
    <r>
      <rPr>
        <b/>
        <sz val="11"/>
        <rFont val="Calibri"/>
        <family val="2"/>
        <scheme val="minor"/>
      </rPr>
      <t>fast enhedspris</t>
    </r>
    <r>
      <rPr>
        <sz val="11"/>
        <rFont val="Calibri"/>
        <family val="2"/>
        <scheme val="minor"/>
      </rPr>
      <t xml:space="preserve"> for et Systemvederlag for følgende ydelser.</t>
    </r>
  </si>
  <si>
    <t>Anfordringsgaranti (600.000 kroner)</t>
  </si>
  <si>
    <r>
      <t xml:space="preserve">Der ønskes en </t>
    </r>
    <r>
      <rPr>
        <b/>
        <sz val="11"/>
        <rFont val="Calibri"/>
        <family val="2"/>
        <scheme val="minor"/>
      </rPr>
      <t>fast årlig pris</t>
    </r>
    <r>
      <rPr>
        <sz val="11"/>
        <rFont val="Calibri"/>
        <family val="2"/>
        <scheme val="minor"/>
      </rPr>
      <t xml:space="preserve"> for en Anfordringsgarati på en størrelse af 600.000 kroner </t>
    </r>
  </si>
  <si>
    <t>#</t>
  </si>
  <si>
    <t>Pris år 1</t>
  </si>
  <si>
    <t>Antal år</t>
  </si>
  <si>
    <t>Anfordringsgaranti  (600.000 kroner)</t>
  </si>
  <si>
    <t>Pr. år</t>
  </si>
  <si>
    <r>
      <t xml:space="preserve">Der fastsættes et </t>
    </r>
    <r>
      <rPr>
        <b/>
        <sz val="11"/>
        <rFont val="Calibri"/>
        <family val="2"/>
        <scheme val="minor"/>
      </rPr>
      <t>Leverancevederlag</t>
    </r>
    <r>
      <rPr>
        <sz val="11"/>
        <rFont val="Calibri"/>
        <family val="2"/>
        <scheme val="minor"/>
      </rPr>
      <t xml:space="preserve"> som engangsydelse</t>
    </r>
  </si>
  <si>
    <t>2. Anlæg</t>
  </si>
  <si>
    <t>4. Serviceydelser</t>
  </si>
  <si>
    <t>6. Anfordringsgaranti</t>
  </si>
  <si>
    <t>Låseboks (mellem)</t>
  </si>
  <si>
    <t>Borger hoveddør</t>
  </si>
  <si>
    <t>Montering af genbrugt Låseenhed (inkl. Transport, materialer mv.)</t>
  </si>
  <si>
    <t>Ekstra servicegebyr for akut montering af borgeradgangen (inden for 24 timer)</t>
  </si>
  <si>
    <t>Samlet pris i 6 år</t>
  </si>
  <si>
    <t>Låseenhed til Borgers hoveddør</t>
  </si>
  <si>
    <r>
      <t xml:space="preserve">Der ønskes en </t>
    </r>
    <r>
      <rPr>
        <b/>
        <sz val="11"/>
        <rFont val="Calibri"/>
        <family val="2"/>
        <scheme val="minor"/>
      </rPr>
      <t>fast enhedspris</t>
    </r>
    <r>
      <rPr>
        <sz val="11"/>
        <rFont val="Calibri"/>
        <family val="2"/>
        <scheme val="minor"/>
      </rPr>
      <t xml:space="preserve"> for følgende produkter inklusiv beslag mv. </t>
    </r>
  </si>
  <si>
    <t>Den samlede evalueringspris</t>
  </si>
  <si>
    <t>Prisen pr. opsætning af en Låseenhed på en port- og opgangsdør indgår i den samlede evalueringspris</t>
  </si>
  <si>
    <t>Den gennemsnittelig enhedspris pr. låseboks indgår i den samlede evalueringspris</t>
  </si>
  <si>
    <t>De samlede priser indgår i den samlede evalueringspris</t>
  </si>
  <si>
    <t>Enhedsprisen indgår i den samlede evalueringspris</t>
  </si>
  <si>
    <t>Prisen indgår i den samlede evalueringspris</t>
  </si>
  <si>
    <t>Den samlede pris på tilkøb indgår i den samlede evalueringspris</t>
  </si>
  <si>
    <t>Timeprisen indgår i den samlede evalueringspris</t>
  </si>
  <si>
    <t>Den samlede pris for Leverancevederlag og Systemvederlag indgår i den samlede evalueringspris</t>
  </si>
  <si>
    <t>Prisen indgår ikke i den samlede evalueringspris</t>
  </si>
  <si>
    <t>1. Den samlede evalueringspris</t>
  </si>
  <si>
    <t>Der udregnes en gennemsnitlig enhedspris der indgår i den samlede evalueringspris</t>
  </si>
  <si>
    <r>
      <t xml:space="preserve">Der ønskes en </t>
    </r>
    <r>
      <rPr>
        <b/>
        <sz val="11"/>
        <rFont val="Calibri"/>
        <family val="2"/>
        <scheme val="minor"/>
      </rPr>
      <t>fast årlig pris</t>
    </r>
    <r>
      <rPr>
        <sz val="11"/>
        <rFont val="Calibri"/>
        <family val="2"/>
        <scheme val="minor"/>
      </rPr>
      <t xml:space="preserve"> for en udvidelse af produktgarantien.</t>
    </r>
  </si>
  <si>
    <t>6.A</t>
  </si>
  <si>
    <t>Anfordringsgaranti</t>
  </si>
  <si>
    <t>De angivne enhedspriser skal være inkl. timeforbrug, transport, materialer, administration mv. men ekskl. moms. (Tilbudsgiver skal udfylde de gule felter)</t>
  </si>
  <si>
    <t>Priserne skal angives pr. enhed ekskl. moms. (Tilbudsgiver skal udfylde de gule felter)</t>
  </si>
  <si>
    <t>Priserne skal angives pr. ydelsesenhed og skal være inkl. Materialer, transport mv. men ekskl. moms. (Tilbudsgiver skal udfylde de gule felter)</t>
  </si>
  <si>
    <t>Priserne skal angives pr. enhed pr. år og skal være inkl. timeforbrug, transport mv. men ekskl. moms. (Tilbudsgiver skal udfylde de gule felter)</t>
  </si>
  <si>
    <t>Priserne skal angives pr. år og skal afspejle Leverandørens direkte og dokumenterbare omkostninger. Priserne skal angives ekskl. moms. (Tilbudsgiver skal udfylde de gule felter)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</si>
</sst>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.&quot;_-;\-* #,##0.00\ &quot;kr.&quot;_-;_-* &quot;-&quot;??\ &quot;kr.&quot;_-;_-@_-"/>
    <numFmt numFmtId="164" formatCode="_-* #,##0.00\ [$kr.-406]_-;\-* #,##0.00\ [$kr.-406]_-;_-* &quot;-&quot;??\ [$kr.-406]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79">
    <xf numFmtId="0" fontId="0" fillId="0" borderId="0" xfId="0"/>
    <xf numFmtId="0" fontId="0" fillId="0" borderId="1" xfId="0" applyBorder="1"/>
    <xf numFmtId="0" fontId="0" fillId="0" borderId="20" xfId="0" applyBorder="1" applyProtection="1">
      <protection hidden="1"/>
    </xf>
    <xf numFmtId="0" fontId="0" fillId="2" borderId="14" xfId="0" applyFill="1" applyBorder="1"/>
    <xf numFmtId="0" fontId="10" fillId="2" borderId="15" xfId="0" applyFont="1" applyFill="1" applyBorder="1"/>
    <xf numFmtId="0" fontId="0" fillId="0" borderId="0" xfId="0" applyProtection="1">
      <protection hidden="1"/>
    </xf>
    <xf numFmtId="0" fontId="0" fillId="2" borderId="15" xfId="0" applyFill="1" applyBorder="1"/>
    <xf numFmtId="0" fontId="0" fillId="2" borderId="15" xfId="0" applyFill="1" applyBorder="1" applyProtection="1">
      <protection hidden="1"/>
    </xf>
    <xf numFmtId="0" fontId="0" fillId="2" borderId="0" xfId="0" applyFill="1" applyProtection="1">
      <protection hidden="1"/>
    </xf>
    <xf numFmtId="0" fontId="0" fillId="2" borderId="24" xfId="0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0" fillId="2" borderId="25" xfId="0" applyFill="1" applyBorder="1" applyProtection="1">
      <protection hidden="1"/>
    </xf>
    <xf numFmtId="0" fontId="0" fillId="2" borderId="26" xfId="0" applyFill="1" applyBorder="1" applyProtection="1">
      <protection hidden="1"/>
    </xf>
    <xf numFmtId="0" fontId="1" fillId="4" borderId="1" xfId="0" applyFont="1" applyFill="1" applyBorder="1"/>
    <xf numFmtId="0" fontId="1" fillId="4" borderId="27" xfId="0" applyFont="1" applyFill="1" applyBorder="1"/>
    <xf numFmtId="0" fontId="0" fillId="0" borderId="27" xfId="0" applyBorder="1"/>
    <xf numFmtId="0" fontId="1" fillId="4" borderId="21" xfId="0" applyFont="1" applyFill="1" applyBorder="1"/>
    <xf numFmtId="44" fontId="1" fillId="4" borderId="23" xfId="1" applyFont="1" applyFill="1" applyBorder="1"/>
    <xf numFmtId="44" fontId="1" fillId="4" borderId="28" xfId="1" applyFont="1" applyFill="1" applyBorder="1"/>
    <xf numFmtId="0" fontId="1" fillId="4" borderId="7" xfId="0" applyFont="1" applyFill="1" applyBorder="1"/>
    <xf numFmtId="0" fontId="1" fillId="4" borderId="8" xfId="0" applyFont="1" applyFill="1" applyBorder="1"/>
    <xf numFmtId="0" fontId="1" fillId="4" borderId="37" xfId="0" applyFont="1" applyFill="1" applyBorder="1"/>
    <xf numFmtId="0" fontId="0" fillId="0" borderId="38" xfId="0" applyBorder="1"/>
    <xf numFmtId="0" fontId="0" fillId="0" borderId="1" xfId="0" applyBorder="1" applyAlignment="1">
      <alignment wrapText="1"/>
    </xf>
    <xf numFmtId="0" fontId="1" fillId="4" borderId="1" xfId="0" applyFont="1" applyFill="1" applyBorder="1" applyAlignment="1">
      <alignment wrapText="1"/>
    </xf>
    <xf numFmtId="44" fontId="0" fillId="0" borderId="1" xfId="2" applyNumberFormat="1" applyFont="1" applyBorder="1"/>
    <xf numFmtId="0" fontId="7" fillId="3" borderId="21" xfId="0" applyFont="1" applyFill="1" applyBorder="1" applyAlignment="1" applyProtection="1">
      <alignment horizontal="left" vertical="center"/>
      <protection hidden="1"/>
    </xf>
    <xf numFmtId="0" fontId="7" fillId="3" borderId="22" xfId="0" applyFont="1" applyFill="1" applyBorder="1" applyAlignment="1" applyProtection="1">
      <alignment vertical="center"/>
      <protection hidden="1"/>
    </xf>
    <xf numFmtId="0" fontId="7" fillId="3" borderId="23" xfId="0" applyFont="1" applyFill="1" applyBorder="1" applyAlignment="1" applyProtection="1">
      <alignment vertical="center"/>
      <protection hidden="1"/>
    </xf>
    <xf numFmtId="0" fontId="1" fillId="4" borderId="10" xfId="0" applyFont="1" applyFill="1" applyBorder="1" applyAlignment="1" applyProtection="1">
      <alignment horizontal="center" vertical="top"/>
      <protection hidden="1"/>
    </xf>
    <xf numFmtId="0" fontId="1" fillId="4" borderId="11" xfId="0" applyFont="1" applyFill="1" applyBorder="1" applyProtection="1">
      <protection hidden="1"/>
    </xf>
    <xf numFmtId="0" fontId="1" fillId="4" borderId="12" xfId="0" applyFont="1" applyFill="1" applyBorder="1" applyProtection="1">
      <protection hidden="1"/>
    </xf>
    <xf numFmtId="0" fontId="0" fillId="4" borderId="19" xfId="0" applyFill="1" applyBorder="1" applyAlignment="1" applyProtection="1">
      <alignment horizontal="center" vertical="top"/>
      <protection hidden="1"/>
    </xf>
    <xf numFmtId="0" fontId="0" fillId="0" borderId="20" xfId="0" applyBorder="1" applyAlignment="1" applyProtection="1">
      <alignment wrapText="1"/>
      <protection hidden="1"/>
    </xf>
    <xf numFmtId="0" fontId="1" fillId="0" borderId="20" xfId="0" applyFont="1" applyBorder="1" applyProtection="1">
      <protection hidden="1"/>
    </xf>
    <xf numFmtId="0" fontId="0" fillId="0" borderId="40" xfId="0" applyNumberFormat="1" applyBorder="1" applyProtection="1">
      <protection hidden="1"/>
    </xf>
    <xf numFmtId="164" fontId="1" fillId="2" borderId="40" xfId="0" applyNumberFormat="1" applyFont="1" applyFill="1" applyBorder="1" applyProtection="1">
      <protection hidden="1"/>
    </xf>
    <xf numFmtId="0" fontId="4" fillId="4" borderId="11" xfId="0" applyFont="1" applyFill="1" applyBorder="1" applyProtection="1">
      <protection hidden="1"/>
    </xf>
    <xf numFmtId="0" fontId="0" fillId="0" borderId="20" xfId="0" applyFont="1" applyBorder="1" applyProtection="1">
      <protection hidden="1"/>
    </xf>
    <xf numFmtId="164" fontId="0" fillId="2" borderId="20" xfId="0" applyNumberFormat="1" applyFill="1" applyBorder="1" applyProtection="1">
      <protection hidden="1"/>
    </xf>
    <xf numFmtId="164" fontId="0" fillId="0" borderId="40" xfId="0" applyNumberFormat="1" applyBorder="1" applyProtection="1">
      <protection hidden="1"/>
    </xf>
    <xf numFmtId="0" fontId="0" fillId="4" borderId="10" xfId="0" applyFill="1" applyBorder="1" applyAlignment="1" applyProtection="1">
      <alignment horizontal="center" vertical="top"/>
      <protection hidden="1"/>
    </xf>
    <xf numFmtId="0" fontId="9" fillId="8" borderId="21" xfId="0" applyFont="1" applyFill="1" applyBorder="1" applyAlignment="1" applyProtection="1">
      <alignment horizontal="left"/>
      <protection hidden="1"/>
    </xf>
    <xf numFmtId="0" fontId="9" fillId="8" borderId="22" xfId="0" applyFont="1" applyFill="1" applyBorder="1" applyAlignment="1" applyProtection="1">
      <alignment horizontal="left"/>
      <protection hidden="1"/>
    </xf>
    <xf numFmtId="164" fontId="9" fillId="8" borderId="22" xfId="0" applyNumberFormat="1" applyFont="1" applyFill="1" applyBorder="1" applyProtection="1">
      <protection hidden="1"/>
    </xf>
    <xf numFmtId="0" fontId="11" fillId="8" borderId="22" xfId="0" applyFont="1" applyFill="1" applyBorder="1" applyProtection="1">
      <protection hidden="1"/>
    </xf>
    <xf numFmtId="164" fontId="9" fillId="8" borderId="23" xfId="0" applyNumberFormat="1" applyFont="1" applyFill="1" applyBorder="1" applyProtection="1">
      <protection hidden="1"/>
    </xf>
    <xf numFmtId="0" fontId="0" fillId="2" borderId="14" xfId="0" applyFill="1" applyBorder="1" applyProtection="1">
      <protection hidden="1"/>
    </xf>
    <xf numFmtId="0" fontId="10" fillId="2" borderId="15" xfId="0" applyFont="1" applyFill="1" applyBorder="1" applyProtection="1">
      <protection hidden="1"/>
    </xf>
    <xf numFmtId="0" fontId="1" fillId="4" borderId="11" xfId="0" applyFont="1" applyFill="1" applyBorder="1" applyAlignment="1" applyProtection="1">
      <alignment vertical="top"/>
      <protection hidden="1"/>
    </xf>
    <xf numFmtId="0" fontId="0" fillId="4" borderId="19" xfId="0" applyFill="1" applyBorder="1" applyAlignment="1" applyProtection="1">
      <alignment horizontal="center"/>
      <protection hidden="1"/>
    </xf>
    <xf numFmtId="0" fontId="3" fillId="0" borderId="1" xfId="0" applyFont="1" applyBorder="1" applyProtection="1">
      <protection hidden="1"/>
    </xf>
    <xf numFmtId="0" fontId="12" fillId="3" borderId="14" xfId="0" applyFont="1" applyFill="1" applyBorder="1" applyAlignment="1" applyProtection="1">
      <alignment vertical="center"/>
      <protection hidden="1"/>
    </xf>
    <xf numFmtId="0" fontId="12" fillId="3" borderId="24" xfId="0" applyFont="1" applyFill="1" applyBorder="1" applyAlignment="1" applyProtection="1">
      <alignment vertical="center"/>
      <protection hidden="1"/>
    </xf>
    <xf numFmtId="0" fontId="0" fillId="0" borderId="1" xfId="2" applyNumberFormat="1" applyFont="1" applyBorder="1"/>
    <xf numFmtId="0" fontId="0" fillId="0" borderId="38" xfId="2" applyNumberFormat="1" applyFont="1" applyBorder="1"/>
    <xf numFmtId="44" fontId="0" fillId="2" borderId="39" xfId="1" applyFont="1" applyFill="1" applyBorder="1"/>
    <xf numFmtId="44" fontId="0" fillId="2" borderId="8" xfId="1" applyFont="1" applyFill="1" applyBorder="1"/>
    <xf numFmtId="0" fontId="0" fillId="0" borderId="38" xfId="0" applyFill="1" applyBorder="1"/>
    <xf numFmtId="0" fontId="1" fillId="4" borderId="3" xfId="0" applyFont="1" applyFill="1" applyBorder="1" applyProtection="1">
      <protection hidden="1"/>
    </xf>
    <xf numFmtId="164" fontId="1" fillId="8" borderId="6" xfId="0" applyNumberFormat="1" applyFont="1" applyFill="1" applyBorder="1" applyProtection="1">
      <protection hidden="1"/>
    </xf>
    <xf numFmtId="0" fontId="0" fillId="4" borderId="37" xfId="0" applyFill="1" applyBorder="1" applyAlignment="1" applyProtection="1">
      <alignment horizontal="center" vertical="top"/>
      <protection hidden="1"/>
    </xf>
    <xf numFmtId="0" fontId="0" fillId="0" borderId="38" xfId="0" applyBorder="1" applyProtection="1">
      <protection hidden="1"/>
    </xf>
    <xf numFmtId="0" fontId="1" fillId="0" borderId="48" xfId="0" applyFont="1" applyBorder="1" applyProtection="1">
      <protection hidden="1"/>
    </xf>
    <xf numFmtId="0" fontId="12" fillId="2" borderId="0" xfId="0" applyFont="1" applyFill="1" applyBorder="1" applyAlignment="1" applyProtection="1">
      <alignment vertical="center"/>
      <protection hidden="1"/>
    </xf>
    <xf numFmtId="0" fontId="0" fillId="2" borderId="0" xfId="0" applyFill="1" applyBorder="1" applyAlignment="1" applyProtection="1">
      <alignment horizontal="center" vertical="top"/>
      <protection hidden="1"/>
    </xf>
    <xf numFmtId="0" fontId="1" fillId="2" borderId="0" xfId="0" applyFont="1" applyFill="1" applyBorder="1" applyProtection="1">
      <protection hidden="1"/>
    </xf>
    <xf numFmtId="164" fontId="0" fillId="2" borderId="0" xfId="0" applyNumberFormat="1" applyFill="1" applyBorder="1" applyProtection="1">
      <protection hidden="1"/>
    </xf>
    <xf numFmtId="164" fontId="1" fillId="8" borderId="40" xfId="0" applyNumberFormat="1" applyFont="1" applyFill="1" applyBorder="1" applyProtection="1">
      <protection hidden="1"/>
    </xf>
    <xf numFmtId="164" fontId="1" fillId="2" borderId="0" xfId="0" applyNumberFormat="1" applyFont="1" applyFill="1" applyBorder="1" applyProtection="1">
      <protection hidden="1"/>
    </xf>
    <xf numFmtId="0" fontId="0" fillId="4" borderId="49" xfId="0" applyFill="1" applyBorder="1" applyAlignment="1" applyProtection="1">
      <alignment horizontal="center" vertical="top"/>
      <protection hidden="1"/>
    </xf>
    <xf numFmtId="0" fontId="0" fillId="6" borderId="0" xfId="0" applyFill="1" applyAlignment="1">
      <alignment horizontal="center" vertical="center"/>
    </xf>
    <xf numFmtId="0" fontId="1" fillId="4" borderId="22" xfId="0" applyFont="1" applyFill="1" applyBorder="1" applyAlignment="1">
      <alignment horizontal="left"/>
    </xf>
    <xf numFmtId="0" fontId="1" fillId="4" borderId="26" xfId="0" applyFont="1" applyFill="1" applyBorder="1" applyAlignment="1">
      <alignment horizontal="left"/>
    </xf>
    <xf numFmtId="0" fontId="0" fillId="2" borderId="14" xfId="0" applyFill="1" applyBorder="1" applyProtection="1"/>
    <xf numFmtId="0" fontId="10" fillId="2" borderId="15" xfId="0" applyFont="1" applyFill="1" applyBorder="1" applyProtection="1"/>
    <xf numFmtId="0" fontId="0" fillId="0" borderId="0" xfId="0" applyProtection="1"/>
    <xf numFmtId="0" fontId="0" fillId="2" borderId="15" xfId="0" applyFill="1" applyBorder="1" applyProtection="1"/>
    <xf numFmtId="0" fontId="0" fillId="2" borderId="0" xfId="0" applyFill="1" applyProtection="1"/>
    <xf numFmtId="0" fontId="0" fillId="2" borderId="24" xfId="0" applyFill="1" applyBorder="1" applyProtection="1"/>
    <xf numFmtId="0" fontId="0" fillId="5" borderId="0" xfId="0" applyFill="1" applyBorder="1" applyProtection="1"/>
    <xf numFmtId="0" fontId="0" fillId="2" borderId="0" xfId="0" applyFill="1" applyBorder="1" applyProtection="1"/>
    <xf numFmtId="0" fontId="0" fillId="2" borderId="25" xfId="0" applyFill="1" applyBorder="1" applyProtection="1"/>
    <xf numFmtId="0" fontId="0" fillId="2" borderId="26" xfId="0" applyFill="1" applyBorder="1" applyProtection="1"/>
    <xf numFmtId="0" fontId="7" fillId="3" borderId="14" xfId="0" applyFont="1" applyFill="1" applyBorder="1" applyAlignment="1" applyProtection="1">
      <alignment horizontal="left" vertical="center"/>
    </xf>
    <xf numFmtId="0" fontId="7" fillId="3" borderId="15" xfId="0" applyFont="1" applyFill="1" applyBorder="1" applyAlignment="1" applyProtection="1">
      <alignment horizontal="left" vertical="center"/>
    </xf>
    <xf numFmtId="0" fontId="1" fillId="4" borderId="17" xfId="0" applyFont="1" applyFill="1" applyBorder="1" applyProtection="1"/>
    <xf numFmtId="0" fontId="1" fillId="4" borderId="18" xfId="0" applyFont="1" applyFill="1" applyBorder="1" applyProtection="1"/>
    <xf numFmtId="0" fontId="0" fillId="4" borderId="7" xfId="0" applyFill="1" applyBorder="1" applyProtection="1"/>
    <xf numFmtId="0" fontId="0" fillId="0" borderId="1" xfId="0" applyBorder="1" applyProtection="1"/>
    <xf numFmtId="164" fontId="0" fillId="0" borderId="1" xfId="0" applyNumberFormat="1" applyBorder="1" applyProtection="1"/>
    <xf numFmtId="0" fontId="0" fillId="4" borderId="19" xfId="0" applyFill="1" applyBorder="1" applyAlignment="1" applyProtection="1">
      <alignment horizontal="left" vertical="top"/>
    </xf>
    <xf numFmtId="0" fontId="0" fillId="0" borderId="20" xfId="0" applyBorder="1" applyProtection="1"/>
    <xf numFmtId="0" fontId="2" fillId="4" borderId="21" xfId="0" applyFont="1" applyFill="1" applyBorder="1" applyProtection="1"/>
    <xf numFmtId="164" fontId="8" fillId="4" borderId="22" xfId="0" applyNumberFormat="1" applyFont="1" applyFill="1" applyBorder="1" applyProtection="1"/>
    <xf numFmtId="44" fontId="0" fillId="7" borderId="1" xfId="1" applyFont="1" applyFill="1" applyBorder="1" applyProtection="1">
      <protection locked="0"/>
    </xf>
    <xf numFmtId="44" fontId="0" fillId="7" borderId="27" xfId="1" applyFont="1" applyFill="1" applyBorder="1" applyProtection="1">
      <protection locked="0"/>
    </xf>
    <xf numFmtId="44" fontId="0" fillId="7" borderId="9" xfId="1" applyFont="1" applyFill="1" applyBorder="1" applyProtection="1">
      <protection locked="0"/>
    </xf>
    <xf numFmtId="44" fontId="0" fillId="7" borderId="39" xfId="1" applyFont="1" applyFill="1" applyBorder="1" applyProtection="1">
      <protection locked="0"/>
    </xf>
    <xf numFmtId="44" fontId="0" fillId="0" borderId="1" xfId="1" applyFont="1" applyBorder="1"/>
    <xf numFmtId="44" fontId="0" fillId="7" borderId="38" xfId="1" applyFont="1" applyFill="1" applyBorder="1" applyProtection="1">
      <protection locked="0"/>
    </xf>
    <xf numFmtId="164" fontId="0" fillId="7" borderId="20" xfId="0" applyNumberFormat="1" applyFill="1" applyBorder="1" applyProtection="1">
      <protection locked="0" hidden="1"/>
    </xf>
    <xf numFmtId="0" fontId="1" fillId="4" borderId="11" xfId="0" applyFont="1" applyFill="1" applyBorder="1" applyAlignment="1" applyProtection="1">
      <alignment vertical="top" wrapText="1"/>
      <protection hidden="1"/>
    </xf>
    <xf numFmtId="164" fontId="0" fillId="0" borderId="0" xfId="0" applyNumberFormat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5" fillId="6" borderId="32" xfId="0" applyFont="1" applyFill="1" applyBorder="1" applyAlignment="1">
      <alignment horizontal="left"/>
    </xf>
    <xf numFmtId="0" fontId="5" fillId="6" borderId="33" xfId="0" applyFont="1" applyFill="1" applyBorder="1" applyAlignment="1">
      <alignment horizontal="left"/>
    </xf>
    <xf numFmtId="0" fontId="5" fillId="6" borderId="34" xfId="0" applyFont="1" applyFill="1" applyBorder="1" applyAlignment="1">
      <alignment horizontal="left"/>
    </xf>
    <xf numFmtId="0" fontId="0" fillId="0" borderId="3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6" xfId="0" applyBorder="1" applyAlignment="1">
      <alignment horizontal="center"/>
    </xf>
    <xf numFmtId="0" fontId="5" fillId="6" borderId="35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6" borderId="36" xfId="0" applyFont="1" applyFill="1" applyBorder="1" applyAlignment="1">
      <alignment horizontal="center"/>
    </xf>
    <xf numFmtId="0" fontId="0" fillId="6" borderId="0" xfId="0" applyFill="1" applyAlignment="1">
      <alignment horizontal="center" vertical="center"/>
    </xf>
    <xf numFmtId="0" fontId="5" fillId="6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1" fillId="4" borderId="22" xfId="0" applyFont="1" applyFill="1" applyBorder="1" applyAlignment="1">
      <alignment horizontal="left"/>
    </xf>
    <xf numFmtId="0" fontId="0" fillId="0" borderId="3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1" xfId="0" applyBorder="1" applyAlignment="1">
      <alignment horizontal="center"/>
    </xf>
    <xf numFmtId="0" fontId="1" fillId="4" borderId="26" xfId="0" applyFont="1" applyFill="1" applyBorder="1" applyAlignment="1">
      <alignment horizontal="left"/>
    </xf>
    <xf numFmtId="0" fontId="5" fillId="6" borderId="30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5" fillId="6" borderId="31" xfId="0" applyFont="1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54" xfId="0" applyBorder="1" applyAlignment="1">
      <alignment horizontal="center"/>
    </xf>
    <xf numFmtId="0" fontId="5" fillId="6" borderId="33" xfId="0" applyFont="1" applyFill="1" applyBorder="1" applyAlignment="1">
      <alignment horizontal="left" vertical="center"/>
    </xf>
    <xf numFmtId="0" fontId="3" fillId="2" borderId="21" xfId="0" applyFont="1" applyFill="1" applyBorder="1" applyAlignment="1" applyProtection="1">
      <alignment horizontal="left" vertical="top" wrapText="1"/>
      <protection hidden="1"/>
    </xf>
    <xf numFmtId="0" fontId="3" fillId="2" borderId="22" xfId="0" applyFont="1" applyFill="1" applyBorder="1" applyAlignment="1" applyProtection="1">
      <alignment horizontal="left" vertical="top" wrapText="1"/>
      <protection hidden="1"/>
    </xf>
    <xf numFmtId="0" fontId="3" fillId="2" borderId="23" xfId="0" applyFont="1" applyFill="1" applyBorder="1" applyAlignment="1" applyProtection="1">
      <alignment horizontal="left" vertical="top" wrapText="1"/>
      <protection hidden="1"/>
    </xf>
    <xf numFmtId="0" fontId="3" fillId="2" borderId="41" xfId="0" applyFont="1" applyFill="1" applyBorder="1" applyAlignment="1" applyProtection="1">
      <alignment horizontal="left" vertical="top" wrapText="1"/>
      <protection hidden="1"/>
    </xf>
    <xf numFmtId="0" fontId="3" fillId="2" borderId="42" xfId="0" applyFont="1" applyFill="1" applyBorder="1" applyAlignment="1" applyProtection="1">
      <alignment horizontal="left" vertical="top" wrapText="1"/>
      <protection hidden="1"/>
    </xf>
    <xf numFmtId="0" fontId="5" fillId="6" borderId="22" xfId="0" applyFont="1" applyFill="1" applyBorder="1" applyAlignment="1">
      <alignment horizontal="left" vertical="center"/>
    </xf>
    <xf numFmtId="0" fontId="5" fillId="6" borderId="23" xfId="0" applyFont="1" applyFill="1" applyBorder="1" applyAlignment="1">
      <alignment horizontal="left" vertical="center"/>
    </xf>
    <xf numFmtId="0" fontId="5" fillId="6" borderId="33" xfId="0" applyFont="1" applyFill="1" applyBorder="1" applyAlignment="1">
      <alignment horizontal="center" vertical="center"/>
    </xf>
    <xf numFmtId="0" fontId="3" fillId="2" borderId="21" xfId="0" applyFont="1" applyFill="1" applyBorder="1" applyAlignment="1" applyProtection="1">
      <alignment horizontal="center" vertical="top" wrapText="1"/>
      <protection hidden="1"/>
    </xf>
    <xf numFmtId="0" fontId="3" fillId="2" borderId="22" xfId="0" applyFont="1" applyFill="1" applyBorder="1" applyAlignment="1" applyProtection="1">
      <alignment horizontal="center" vertical="top" wrapText="1"/>
      <protection hidden="1"/>
    </xf>
    <xf numFmtId="0" fontId="1" fillId="4" borderId="2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0" fillId="6" borderId="44" xfId="0" applyFill="1" applyBorder="1" applyAlignment="1">
      <alignment horizontal="center" vertical="center"/>
    </xf>
    <xf numFmtId="0" fontId="0" fillId="6" borderId="45" xfId="0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6" borderId="46" xfId="0" applyFill="1" applyBorder="1" applyAlignment="1">
      <alignment horizontal="center" vertical="center"/>
    </xf>
    <xf numFmtId="0" fontId="0" fillId="0" borderId="51" xfId="0" applyBorder="1" applyAlignment="1" applyProtection="1">
      <alignment horizontal="left"/>
      <protection hidden="1"/>
    </xf>
    <xf numFmtId="0" fontId="0" fillId="0" borderId="33" xfId="0" applyBorder="1" applyAlignment="1" applyProtection="1">
      <alignment horizontal="left"/>
      <protection hidden="1"/>
    </xf>
    <xf numFmtId="0" fontId="0" fillId="0" borderId="52" xfId="0" applyBorder="1" applyAlignment="1" applyProtection="1">
      <alignment horizontal="left"/>
      <protection hidden="1"/>
    </xf>
    <xf numFmtId="0" fontId="0" fillId="0" borderId="53" xfId="0" applyBorder="1" applyAlignment="1" applyProtection="1">
      <alignment horizontal="left"/>
      <protection hidden="1"/>
    </xf>
    <xf numFmtId="0" fontId="12" fillId="3" borderId="15" xfId="0" applyFont="1" applyFill="1" applyBorder="1" applyAlignment="1" applyProtection="1">
      <alignment horizontal="center" vertical="center"/>
      <protection hidden="1"/>
    </xf>
    <xf numFmtId="0" fontId="12" fillId="3" borderId="0" xfId="0" applyFont="1" applyFill="1" applyBorder="1" applyAlignment="1" applyProtection="1">
      <alignment horizontal="center" vertical="center"/>
      <protection hidden="1"/>
    </xf>
    <xf numFmtId="0" fontId="5" fillId="6" borderId="21" xfId="0" applyFont="1" applyFill="1" applyBorder="1" applyAlignment="1" applyProtection="1">
      <alignment horizontal="left"/>
    </xf>
    <xf numFmtId="0" fontId="5" fillId="6" borderId="22" xfId="0" applyFont="1" applyFill="1" applyBorder="1" applyAlignment="1" applyProtection="1">
      <alignment horizontal="left"/>
    </xf>
    <xf numFmtId="0" fontId="5" fillId="6" borderId="50" xfId="0" applyFont="1" applyFill="1" applyBorder="1" applyAlignment="1" applyProtection="1">
      <alignment horizontal="left"/>
    </xf>
    <xf numFmtId="0" fontId="3" fillId="2" borderId="14" xfId="0" applyFont="1" applyFill="1" applyBorder="1" applyAlignment="1" applyProtection="1">
      <alignment horizontal="left" vertical="top" wrapText="1"/>
      <protection hidden="1"/>
    </xf>
    <xf numFmtId="0" fontId="3" fillId="2" borderId="15" xfId="0" applyFont="1" applyFill="1" applyBorder="1" applyAlignment="1" applyProtection="1">
      <alignment horizontal="left" vertical="top" wrapText="1"/>
      <protection hidden="1"/>
    </xf>
    <xf numFmtId="0" fontId="3" fillId="2" borderId="16" xfId="0" applyFont="1" applyFill="1" applyBorder="1" applyAlignment="1" applyProtection="1">
      <alignment horizontal="left" vertical="top" wrapText="1"/>
      <protection hidden="1"/>
    </xf>
    <xf numFmtId="0" fontId="3" fillId="2" borderId="25" xfId="0" applyFont="1" applyFill="1" applyBorder="1" applyAlignment="1" applyProtection="1">
      <alignment horizontal="left" vertical="top" wrapText="1"/>
      <protection hidden="1"/>
    </xf>
    <xf numFmtId="0" fontId="3" fillId="2" borderId="26" xfId="0" applyFont="1" applyFill="1" applyBorder="1" applyAlignment="1" applyProtection="1">
      <alignment horizontal="left" vertical="top" wrapText="1"/>
      <protection hidden="1"/>
    </xf>
    <xf numFmtId="0" fontId="3" fillId="2" borderId="28" xfId="0" applyFont="1" applyFill="1" applyBorder="1" applyAlignment="1" applyProtection="1">
      <alignment horizontal="left" vertical="top" wrapText="1"/>
      <protection hidden="1"/>
    </xf>
    <xf numFmtId="0" fontId="1" fillId="4" borderId="47" xfId="0" applyFont="1" applyFill="1" applyBorder="1" applyAlignment="1" applyProtection="1">
      <alignment horizontal="center"/>
      <protection hidden="1"/>
    </xf>
    <xf numFmtId="0" fontId="1" fillId="4" borderId="22" xfId="0" applyFont="1" applyFill="1" applyBorder="1" applyAlignment="1" applyProtection="1">
      <alignment horizontal="center"/>
      <protection hidden="1"/>
    </xf>
    <xf numFmtId="0" fontId="12" fillId="3" borderId="14" xfId="0" applyFont="1" applyFill="1" applyBorder="1" applyAlignment="1" applyProtection="1">
      <alignment horizontal="center" vertical="center"/>
      <protection hidden="1"/>
    </xf>
    <xf numFmtId="0" fontId="12" fillId="3" borderId="24" xfId="0" applyFont="1" applyFill="1" applyBorder="1" applyAlignment="1" applyProtection="1">
      <alignment horizontal="center" vertical="center"/>
      <protection hidden="1"/>
    </xf>
    <xf numFmtId="0" fontId="0" fillId="4" borderId="24" xfId="0" applyFill="1" applyBorder="1" applyAlignment="1" applyProtection="1">
      <alignment horizontal="left" vertical="top"/>
    </xf>
    <xf numFmtId="164" fontId="0" fillId="0" borderId="0" xfId="0" applyNumberFormat="1" applyBorder="1" applyProtection="1"/>
    <xf numFmtId="0" fontId="0" fillId="0" borderId="55" xfId="0" applyFill="1" applyBorder="1" applyProtection="1"/>
  </cellXfs>
  <cellStyles count="3">
    <cellStyle name="Normal" xfId="0" builtinId="0"/>
    <cellStyle name="Procent" xfId="2" builtinId="5"/>
    <cellStyle name="Valuta" xfId="1" builtinId="4"/>
  </cellStyles>
  <dxfs count="7">
    <dxf>
      <fill>
        <patternFill>
          <fgColor rgb="FFFF0000"/>
        </patternFill>
      </fill>
    </dxf>
    <dxf>
      <font>
        <color auto="1"/>
      </font>
      <fill>
        <patternFill>
          <f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K18"/>
  <sheetViews>
    <sheetView workbookViewId="0">
      <selection activeCell="C17" sqref="C17"/>
    </sheetView>
  </sheetViews>
  <sheetFormatPr defaultRowHeight="14.5" x14ac:dyDescent="0.35"/>
  <cols>
    <col min="1" max="1" width="10.54296875" bestFit="1" customWidth="1"/>
    <col min="2" max="2" width="48" bestFit="1" customWidth="1"/>
    <col min="3" max="3" width="17.54296875" bestFit="1" customWidth="1"/>
    <col min="4" max="4" width="12.54296875" bestFit="1" customWidth="1"/>
    <col min="5" max="5" width="29.81640625" customWidth="1"/>
  </cols>
  <sheetData>
    <row r="1" spans="1:11" ht="28.5" x14ac:dyDescent="0.65">
      <c r="A1" s="74"/>
      <c r="B1" s="75" t="s">
        <v>137</v>
      </c>
      <c r="C1" s="76"/>
      <c r="D1" s="77"/>
      <c r="E1" s="77"/>
      <c r="F1" s="77"/>
      <c r="G1" s="77"/>
      <c r="H1" s="77"/>
      <c r="I1" s="78"/>
      <c r="J1" s="76"/>
      <c r="K1" s="76"/>
    </row>
    <row r="2" spans="1:11" x14ac:dyDescent="0.35">
      <c r="A2" s="79"/>
      <c r="B2" s="80" t="s">
        <v>23</v>
      </c>
      <c r="C2" s="80"/>
      <c r="D2" s="80"/>
      <c r="E2" s="81"/>
      <c r="F2" s="81"/>
      <c r="G2" s="81"/>
      <c r="H2" s="81"/>
      <c r="I2" s="78"/>
      <c r="J2" s="76"/>
      <c r="K2" s="76"/>
    </row>
    <row r="3" spans="1:11" ht="15" thickBot="1" x14ac:dyDescent="0.4">
      <c r="A3" s="82"/>
      <c r="B3" s="83"/>
      <c r="C3" s="83"/>
      <c r="D3" s="83"/>
      <c r="E3" s="83"/>
      <c r="F3" s="83"/>
      <c r="G3" s="83"/>
      <c r="H3" s="83"/>
      <c r="I3" s="78"/>
      <c r="J3" s="76"/>
      <c r="K3" s="76"/>
    </row>
    <row r="4" spans="1:11" ht="15" thickBot="1" x14ac:dyDescent="0.4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</row>
    <row r="5" spans="1:11" ht="21.5" thickBot="1" x14ac:dyDescent="0.4">
      <c r="A5" s="84"/>
      <c r="B5" s="84"/>
      <c r="C5" s="85"/>
      <c r="D5" s="76"/>
      <c r="E5" s="76"/>
      <c r="F5" s="76"/>
      <c r="G5" s="76"/>
      <c r="H5" s="76"/>
      <c r="I5" s="76"/>
      <c r="J5" s="76"/>
      <c r="K5" s="76"/>
    </row>
    <row r="6" spans="1:11" x14ac:dyDescent="0.35">
      <c r="A6" s="86" t="s">
        <v>4</v>
      </c>
      <c r="B6" s="86" t="s">
        <v>13</v>
      </c>
      <c r="C6" s="87" t="s">
        <v>22</v>
      </c>
      <c r="D6" s="76"/>
      <c r="E6" s="76"/>
      <c r="F6" s="76"/>
      <c r="G6" s="76"/>
      <c r="H6" s="76"/>
      <c r="I6" s="76"/>
      <c r="J6" s="76"/>
      <c r="K6" s="76"/>
    </row>
    <row r="7" spans="1:11" x14ac:dyDescent="0.35">
      <c r="A7" s="88" t="s">
        <v>5</v>
      </c>
      <c r="B7" s="89" t="s">
        <v>14</v>
      </c>
      <c r="C7" s="90">
        <f>'2. Anlæg'!H34</f>
        <v>0</v>
      </c>
      <c r="D7" s="76"/>
      <c r="E7" s="76"/>
      <c r="F7" s="76"/>
      <c r="G7" s="76"/>
      <c r="H7" s="76"/>
      <c r="I7" s="76"/>
      <c r="J7" s="76"/>
      <c r="K7" s="76"/>
    </row>
    <row r="8" spans="1:11" x14ac:dyDescent="0.35">
      <c r="A8" s="88" t="s">
        <v>6</v>
      </c>
      <c r="B8" s="89" t="s">
        <v>15</v>
      </c>
      <c r="C8" s="90">
        <f>'2. Anlæg'!H35</f>
        <v>0</v>
      </c>
      <c r="D8" s="76"/>
      <c r="E8" s="76"/>
      <c r="F8" s="76"/>
      <c r="G8" s="76"/>
      <c r="H8" s="76"/>
      <c r="I8" s="76"/>
      <c r="J8" s="76"/>
      <c r="K8" s="76"/>
    </row>
    <row r="9" spans="1:11" x14ac:dyDescent="0.35">
      <c r="A9" s="88" t="s">
        <v>7</v>
      </c>
      <c r="B9" s="89" t="s">
        <v>16</v>
      </c>
      <c r="C9" s="90">
        <f>'2. Anlæg'!H36</f>
        <v>0</v>
      </c>
      <c r="D9" s="76"/>
      <c r="E9" s="76"/>
      <c r="F9" s="76"/>
      <c r="G9" s="76"/>
      <c r="H9" s="76"/>
      <c r="I9" s="76"/>
      <c r="J9" s="76"/>
      <c r="K9" s="76"/>
    </row>
    <row r="10" spans="1:11" x14ac:dyDescent="0.35">
      <c r="A10" s="88" t="s">
        <v>8</v>
      </c>
      <c r="B10" s="89" t="s">
        <v>17</v>
      </c>
      <c r="C10" s="90">
        <f>'2. Anlæg'!H37</f>
        <v>0</v>
      </c>
      <c r="D10" s="76"/>
      <c r="E10" s="76"/>
      <c r="F10" s="76"/>
      <c r="G10" s="76"/>
      <c r="H10" s="76"/>
      <c r="I10" s="76"/>
      <c r="J10" s="76"/>
      <c r="K10" s="76"/>
    </row>
    <row r="11" spans="1:11" x14ac:dyDescent="0.35">
      <c r="A11" s="88" t="s">
        <v>9</v>
      </c>
      <c r="B11" s="89" t="s">
        <v>18</v>
      </c>
      <c r="C11" s="90">
        <f>'3. Tilkøb'!H21</f>
        <v>0</v>
      </c>
      <c r="D11" s="76"/>
      <c r="E11" s="76"/>
      <c r="F11" s="76"/>
      <c r="G11" s="76"/>
      <c r="H11" s="76"/>
      <c r="I11" s="76"/>
      <c r="J11" s="76"/>
      <c r="K11" s="76"/>
    </row>
    <row r="12" spans="1:11" x14ac:dyDescent="0.35">
      <c r="A12" s="88" t="s">
        <v>10</v>
      </c>
      <c r="B12" s="89" t="s">
        <v>19</v>
      </c>
      <c r="C12" s="90">
        <f>'4. Serviceydelser'!H31</f>
        <v>0</v>
      </c>
      <c r="D12" s="76"/>
      <c r="E12" s="76"/>
      <c r="F12" s="76"/>
      <c r="G12" s="76"/>
      <c r="H12" s="76"/>
      <c r="I12" s="76"/>
      <c r="J12" s="76"/>
      <c r="K12" s="76"/>
    </row>
    <row r="13" spans="1:11" x14ac:dyDescent="0.35">
      <c r="A13" s="91" t="s">
        <v>11</v>
      </c>
      <c r="B13" s="92" t="s">
        <v>20</v>
      </c>
      <c r="C13" s="90">
        <f>'5. System og support'!H15</f>
        <v>0</v>
      </c>
      <c r="D13" s="76"/>
      <c r="E13" s="76"/>
      <c r="F13" s="76"/>
      <c r="G13" s="76"/>
      <c r="H13" s="76"/>
      <c r="I13" s="76"/>
      <c r="J13" s="76"/>
      <c r="K13" s="76"/>
    </row>
    <row r="14" spans="1:11" x14ac:dyDescent="0.35">
      <c r="A14" s="91" t="s">
        <v>12</v>
      </c>
      <c r="B14" s="92" t="s">
        <v>21</v>
      </c>
      <c r="C14" s="90">
        <f>'5. System og support'!H16</f>
        <v>0</v>
      </c>
      <c r="D14" s="76"/>
      <c r="E14" s="76"/>
      <c r="F14" s="76"/>
      <c r="G14" s="76"/>
      <c r="H14" s="76"/>
      <c r="I14" s="76"/>
      <c r="J14" s="76"/>
      <c r="K14" s="76"/>
    </row>
    <row r="15" spans="1:11" ht="15" thickBot="1" x14ac:dyDescent="0.4">
      <c r="A15" s="176" t="s">
        <v>140</v>
      </c>
      <c r="B15" s="178" t="s">
        <v>141</v>
      </c>
      <c r="C15" s="177">
        <f>'6. Anfordringsgaranti'!M8</f>
        <v>0</v>
      </c>
      <c r="D15" s="76"/>
      <c r="E15" s="76"/>
      <c r="F15" s="76"/>
      <c r="G15" s="76"/>
      <c r="H15" s="76"/>
      <c r="I15" s="76"/>
      <c r="J15" s="76"/>
      <c r="K15" s="76"/>
    </row>
    <row r="16" spans="1:11" ht="16" thickBot="1" x14ac:dyDescent="0.4">
      <c r="A16" s="93"/>
      <c r="B16" s="93" t="s">
        <v>127</v>
      </c>
      <c r="C16" s="94">
        <f>SUM(C7:C15)</f>
        <v>0</v>
      </c>
      <c r="D16" s="76"/>
      <c r="E16" s="76"/>
      <c r="F16" s="76"/>
      <c r="G16" s="76"/>
      <c r="H16" s="76"/>
      <c r="I16" s="76"/>
      <c r="J16" s="76"/>
      <c r="K16" s="76"/>
    </row>
    <row r="17" spans="1:11" x14ac:dyDescent="0.35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</row>
    <row r="18" spans="1:11" x14ac:dyDescent="0.35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H38"/>
  <sheetViews>
    <sheetView workbookViewId="0">
      <selection activeCell="B2" sqref="B2"/>
    </sheetView>
  </sheetViews>
  <sheetFormatPr defaultRowHeight="14.5" x14ac:dyDescent="0.35"/>
  <cols>
    <col min="3" max="3" width="6.54296875" bestFit="1" customWidth="1"/>
    <col min="4" max="4" width="39.81640625" customWidth="1"/>
    <col min="5" max="5" width="20.453125" customWidth="1"/>
    <col min="6" max="6" width="23.81640625" bestFit="1" customWidth="1"/>
    <col min="7" max="8" width="20.7265625" customWidth="1"/>
  </cols>
  <sheetData>
    <row r="1" spans="1:7" ht="28.5" x14ac:dyDescent="0.65">
      <c r="A1" s="3"/>
      <c r="B1" s="4" t="s">
        <v>117</v>
      </c>
      <c r="C1" s="5"/>
      <c r="D1" s="6"/>
      <c r="E1" s="7"/>
      <c r="F1" s="7"/>
      <c r="G1" s="7"/>
    </row>
    <row r="2" spans="1:7" x14ac:dyDescent="0.35">
      <c r="A2" s="9"/>
      <c r="B2" s="10" t="s">
        <v>142</v>
      </c>
      <c r="C2" s="10"/>
      <c r="D2" s="10"/>
      <c r="E2" s="10"/>
      <c r="F2" s="10"/>
      <c r="G2" s="10"/>
    </row>
    <row r="3" spans="1:7" ht="15" thickBot="1" x14ac:dyDescent="0.4">
      <c r="A3" s="11"/>
      <c r="B3" s="12"/>
      <c r="C3" s="12"/>
      <c r="D3" s="12"/>
      <c r="E3" s="12"/>
      <c r="F3" s="12"/>
      <c r="G3" s="12"/>
    </row>
    <row r="4" spans="1:7" x14ac:dyDescent="0.35">
      <c r="A4" s="115" t="s">
        <v>24</v>
      </c>
      <c r="C4" s="116" t="s">
        <v>40</v>
      </c>
      <c r="D4" s="116"/>
      <c r="E4" s="116"/>
      <c r="F4" s="116"/>
      <c r="G4" s="116"/>
    </row>
    <row r="5" spans="1:7" x14ac:dyDescent="0.35">
      <c r="A5" s="115"/>
      <c r="C5" s="117" t="s">
        <v>39</v>
      </c>
      <c r="D5" s="117"/>
      <c r="E5" s="117"/>
      <c r="F5" s="117"/>
      <c r="G5" s="117"/>
    </row>
    <row r="6" spans="1:7" x14ac:dyDescent="0.35">
      <c r="A6" s="115"/>
      <c r="C6" s="117" t="s">
        <v>138</v>
      </c>
      <c r="D6" s="117"/>
      <c r="E6" s="117"/>
      <c r="F6" s="117"/>
      <c r="G6" s="117"/>
    </row>
    <row r="7" spans="1:7" x14ac:dyDescent="0.35">
      <c r="A7" s="115"/>
      <c r="C7" s="13" t="s">
        <v>25</v>
      </c>
      <c r="D7" s="13" t="s">
        <v>26</v>
      </c>
      <c r="E7" s="13" t="s">
        <v>27</v>
      </c>
      <c r="F7" s="13" t="s">
        <v>28</v>
      </c>
      <c r="G7" s="13" t="s">
        <v>22</v>
      </c>
    </row>
    <row r="8" spans="1:7" x14ac:dyDescent="0.35">
      <c r="A8" s="115"/>
      <c r="C8" s="13" t="s">
        <v>29</v>
      </c>
      <c r="D8" s="1" t="s">
        <v>3</v>
      </c>
      <c r="E8" s="1" t="s">
        <v>37</v>
      </c>
      <c r="F8" s="1" t="s">
        <v>2</v>
      </c>
      <c r="G8" s="95">
        <v>0</v>
      </c>
    </row>
    <row r="9" spans="1:7" x14ac:dyDescent="0.35">
      <c r="A9" s="115"/>
      <c r="C9" s="13" t="s">
        <v>30</v>
      </c>
      <c r="D9" s="1" t="s">
        <v>34</v>
      </c>
      <c r="E9" s="1" t="s">
        <v>37</v>
      </c>
      <c r="F9" s="1" t="s">
        <v>2</v>
      </c>
      <c r="G9" s="95">
        <v>0</v>
      </c>
    </row>
    <row r="10" spans="1:7" x14ac:dyDescent="0.35">
      <c r="A10" s="115"/>
      <c r="C10" s="13" t="s">
        <v>31</v>
      </c>
      <c r="D10" s="1" t="s">
        <v>35</v>
      </c>
      <c r="E10" s="1" t="s">
        <v>37</v>
      </c>
      <c r="F10" s="1" t="s">
        <v>2</v>
      </c>
      <c r="G10" s="95">
        <v>0</v>
      </c>
    </row>
    <row r="11" spans="1:7" ht="15" thickBot="1" x14ac:dyDescent="0.4">
      <c r="A11" s="115"/>
      <c r="C11" s="14" t="s">
        <v>32</v>
      </c>
      <c r="D11" s="15" t="s">
        <v>36</v>
      </c>
      <c r="E11" s="15" t="s">
        <v>37</v>
      </c>
      <c r="F11" s="15" t="s">
        <v>2</v>
      </c>
      <c r="G11" s="96">
        <v>0</v>
      </c>
    </row>
    <row r="12" spans="1:7" ht="15" thickBot="1" x14ac:dyDescent="0.4">
      <c r="A12" s="115"/>
      <c r="C12" s="16"/>
      <c r="D12" s="118" t="s">
        <v>38</v>
      </c>
      <c r="E12" s="118"/>
      <c r="F12" s="118"/>
      <c r="G12" s="17">
        <f>AVERAGE(G8:G11)</f>
        <v>0</v>
      </c>
    </row>
    <row r="13" spans="1:7" ht="15" thickBot="1" x14ac:dyDescent="0.4"/>
    <row r="14" spans="1:7" x14ac:dyDescent="0.35">
      <c r="A14" s="115" t="s">
        <v>46</v>
      </c>
      <c r="C14" s="106" t="s">
        <v>41</v>
      </c>
      <c r="D14" s="107"/>
      <c r="E14" s="107"/>
      <c r="F14" s="108"/>
    </row>
    <row r="15" spans="1:7" x14ac:dyDescent="0.35">
      <c r="A15" s="115"/>
      <c r="C15" s="109" t="s">
        <v>128</v>
      </c>
      <c r="D15" s="110"/>
      <c r="E15" s="110"/>
      <c r="F15" s="111"/>
    </row>
    <row r="16" spans="1:7" x14ac:dyDescent="0.35">
      <c r="A16" s="115"/>
      <c r="C16" s="112" t="s">
        <v>15</v>
      </c>
      <c r="D16" s="113"/>
      <c r="E16" s="113"/>
      <c r="F16" s="114"/>
    </row>
    <row r="17" spans="1:8" x14ac:dyDescent="0.35">
      <c r="A17" s="115"/>
      <c r="C17" s="19" t="s">
        <v>42</v>
      </c>
      <c r="D17" s="13" t="s">
        <v>27</v>
      </c>
      <c r="E17" s="13" t="s">
        <v>28</v>
      </c>
      <c r="F17" s="20" t="s">
        <v>22</v>
      </c>
    </row>
    <row r="18" spans="1:8" x14ac:dyDescent="0.35">
      <c r="A18" s="115"/>
      <c r="C18" s="19" t="s">
        <v>43</v>
      </c>
      <c r="D18" s="1" t="s">
        <v>15</v>
      </c>
      <c r="E18" s="1" t="s">
        <v>2</v>
      </c>
      <c r="F18" s="97">
        <v>0</v>
      </c>
    </row>
    <row r="19" spans="1:8" x14ac:dyDescent="0.35">
      <c r="A19" s="115"/>
      <c r="C19" s="112" t="s">
        <v>16</v>
      </c>
      <c r="D19" s="113"/>
      <c r="E19" s="113"/>
      <c r="F19" s="114"/>
    </row>
    <row r="20" spans="1:8" x14ac:dyDescent="0.35">
      <c r="A20" s="115"/>
      <c r="C20" s="19" t="s">
        <v>42</v>
      </c>
      <c r="D20" s="13" t="s">
        <v>27</v>
      </c>
      <c r="E20" s="13" t="s">
        <v>28</v>
      </c>
      <c r="F20" s="20" t="s">
        <v>22</v>
      </c>
    </row>
    <row r="21" spans="1:8" ht="15" thickBot="1" x14ac:dyDescent="0.4">
      <c r="A21" s="115"/>
      <c r="C21" s="21" t="s">
        <v>44</v>
      </c>
      <c r="D21" s="22" t="s">
        <v>45</v>
      </c>
      <c r="E21" s="22" t="s">
        <v>2</v>
      </c>
      <c r="F21" s="98">
        <v>0</v>
      </c>
    </row>
    <row r="23" spans="1:8" x14ac:dyDescent="0.35">
      <c r="A23" s="115" t="s">
        <v>50</v>
      </c>
      <c r="C23" s="123" t="s">
        <v>48</v>
      </c>
      <c r="D23" s="124"/>
      <c r="E23" s="124"/>
      <c r="F23" s="124"/>
      <c r="G23" s="124"/>
    </row>
    <row r="24" spans="1:8" x14ac:dyDescent="0.35">
      <c r="A24" s="115"/>
      <c r="C24" s="119" t="s">
        <v>47</v>
      </c>
      <c r="D24" s="120"/>
      <c r="E24" s="120"/>
      <c r="F24" s="120"/>
      <c r="G24" s="120"/>
    </row>
    <row r="25" spans="1:8" x14ac:dyDescent="0.35">
      <c r="A25" s="115"/>
      <c r="C25" s="126" t="s">
        <v>129</v>
      </c>
      <c r="D25" s="127"/>
      <c r="E25" s="127"/>
      <c r="F25" s="127"/>
      <c r="G25" s="127"/>
    </row>
    <row r="26" spans="1:8" x14ac:dyDescent="0.35">
      <c r="A26" s="115"/>
      <c r="C26" s="13" t="s">
        <v>25</v>
      </c>
      <c r="D26" s="13" t="s">
        <v>26</v>
      </c>
      <c r="E26" s="13" t="s">
        <v>27</v>
      </c>
      <c r="F26" s="13" t="s">
        <v>28</v>
      </c>
      <c r="G26" s="13" t="s">
        <v>22</v>
      </c>
    </row>
    <row r="27" spans="1:8" ht="15" thickBot="1" x14ac:dyDescent="0.4">
      <c r="A27" s="115"/>
      <c r="C27" s="13" t="s">
        <v>49</v>
      </c>
      <c r="D27" s="1" t="s">
        <v>17</v>
      </c>
      <c r="E27" s="1" t="s">
        <v>120</v>
      </c>
      <c r="F27" s="1" t="s">
        <v>2</v>
      </c>
      <c r="G27" s="95">
        <v>0</v>
      </c>
    </row>
    <row r="28" spans="1:8" ht="15" thickBot="1" x14ac:dyDescent="0.4">
      <c r="A28" s="115"/>
      <c r="C28" s="16"/>
      <c r="D28" s="72" t="s">
        <v>22</v>
      </c>
      <c r="E28" s="72"/>
      <c r="F28" s="73"/>
      <c r="G28" s="18">
        <f>G27</f>
        <v>0</v>
      </c>
    </row>
    <row r="30" spans="1:8" x14ac:dyDescent="0.35">
      <c r="C30" s="123" t="s">
        <v>51</v>
      </c>
      <c r="D30" s="124"/>
      <c r="E30" s="124"/>
      <c r="F30" s="124"/>
      <c r="G30" s="124"/>
      <c r="H30" s="125"/>
    </row>
    <row r="31" spans="1:8" x14ac:dyDescent="0.35">
      <c r="C31" s="119" t="s">
        <v>52</v>
      </c>
      <c r="D31" s="120"/>
      <c r="E31" s="120"/>
      <c r="F31" s="120"/>
      <c r="G31" s="120"/>
      <c r="H31" s="121"/>
    </row>
    <row r="32" spans="1:8" x14ac:dyDescent="0.35">
      <c r="C32" s="119" t="s">
        <v>130</v>
      </c>
      <c r="D32" s="120"/>
      <c r="E32" s="120"/>
      <c r="F32" s="120"/>
      <c r="G32" s="120"/>
      <c r="H32" s="121"/>
    </row>
    <row r="33" spans="1:8" ht="43.5" x14ac:dyDescent="0.35">
      <c r="A33" s="115"/>
      <c r="C33" s="13" t="s">
        <v>25</v>
      </c>
      <c r="D33" s="13" t="s">
        <v>26</v>
      </c>
      <c r="E33" s="24" t="s">
        <v>55</v>
      </c>
      <c r="F33" s="13" t="s">
        <v>56</v>
      </c>
      <c r="G33" s="13" t="s">
        <v>57</v>
      </c>
      <c r="H33" s="13" t="s">
        <v>22</v>
      </c>
    </row>
    <row r="34" spans="1:8" x14ac:dyDescent="0.35">
      <c r="A34" s="115"/>
      <c r="C34" s="13" t="s">
        <v>53</v>
      </c>
      <c r="D34" s="1" t="s">
        <v>121</v>
      </c>
      <c r="E34" s="23">
        <v>10</v>
      </c>
      <c r="F34" s="1" t="s">
        <v>58</v>
      </c>
      <c r="G34" s="25">
        <f>G12</f>
        <v>0</v>
      </c>
      <c r="H34" s="25">
        <f>G34*E34</f>
        <v>0</v>
      </c>
    </row>
    <row r="35" spans="1:8" x14ac:dyDescent="0.35">
      <c r="A35" s="115"/>
      <c r="C35" s="13" t="s">
        <v>43</v>
      </c>
      <c r="D35" s="1" t="s">
        <v>15</v>
      </c>
      <c r="E35" s="23">
        <v>10</v>
      </c>
      <c r="F35" s="1" t="s">
        <v>58</v>
      </c>
      <c r="G35" s="25">
        <f>F18</f>
        <v>0</v>
      </c>
      <c r="H35" s="25">
        <f>G35*E35</f>
        <v>0</v>
      </c>
    </row>
    <row r="36" spans="1:8" x14ac:dyDescent="0.35">
      <c r="A36" s="115"/>
      <c r="C36" s="14" t="s">
        <v>44</v>
      </c>
      <c r="D36" s="15" t="s">
        <v>16</v>
      </c>
      <c r="E36" s="23">
        <v>240</v>
      </c>
      <c r="F36" s="1" t="s">
        <v>58</v>
      </c>
      <c r="G36" s="25">
        <f>F21</f>
        <v>0</v>
      </c>
      <c r="H36" s="25">
        <f>G36*E36</f>
        <v>0</v>
      </c>
    </row>
    <row r="37" spans="1:8" ht="15" thickBot="1" x14ac:dyDescent="0.4">
      <c r="A37" s="115"/>
      <c r="C37" s="14" t="s">
        <v>49</v>
      </c>
      <c r="D37" s="15" t="s">
        <v>17</v>
      </c>
      <c r="E37" s="23">
        <v>10</v>
      </c>
      <c r="F37" s="1" t="s">
        <v>58</v>
      </c>
      <c r="G37" s="25">
        <f>G28</f>
        <v>0</v>
      </c>
      <c r="H37" s="25">
        <f>G37*E37</f>
        <v>0</v>
      </c>
    </row>
    <row r="38" spans="1:8" ht="15" thickBot="1" x14ac:dyDescent="0.4">
      <c r="A38" s="115"/>
      <c r="C38" s="16"/>
      <c r="D38" s="118" t="s">
        <v>54</v>
      </c>
      <c r="E38" s="118"/>
      <c r="F38" s="122"/>
      <c r="G38" s="122"/>
      <c r="H38" s="18">
        <f>SUM(H34:H37)</f>
        <v>0</v>
      </c>
    </row>
  </sheetData>
  <mergeCells count="19">
    <mergeCell ref="C32:H32"/>
    <mergeCell ref="D38:G38"/>
    <mergeCell ref="A33:A38"/>
    <mergeCell ref="C30:H30"/>
    <mergeCell ref="C16:F16"/>
    <mergeCell ref="A23:A28"/>
    <mergeCell ref="C23:G23"/>
    <mergeCell ref="C24:G24"/>
    <mergeCell ref="C25:G25"/>
    <mergeCell ref="C31:H31"/>
    <mergeCell ref="C14:F14"/>
    <mergeCell ref="C15:F15"/>
    <mergeCell ref="C19:F19"/>
    <mergeCell ref="A14:A21"/>
    <mergeCell ref="A4:A12"/>
    <mergeCell ref="C4:G4"/>
    <mergeCell ref="C5:G5"/>
    <mergeCell ref="C6:G6"/>
    <mergeCell ref="D12:F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1"/>
  <sheetViews>
    <sheetView topLeftCell="C1" workbookViewId="0">
      <selection activeCell="C3" sqref="C3"/>
    </sheetView>
  </sheetViews>
  <sheetFormatPr defaultRowHeight="14.5" x14ac:dyDescent="0.35"/>
  <cols>
    <col min="3" max="3" width="29" bestFit="1" customWidth="1"/>
    <col min="4" max="4" width="48.81640625" customWidth="1"/>
    <col min="5" max="5" width="7" bestFit="1" customWidth="1"/>
    <col min="6" max="6" width="11.7265625" bestFit="1" customWidth="1"/>
    <col min="7" max="7" width="29.1796875" customWidth="1"/>
    <col min="8" max="8" width="27.81640625" customWidth="1"/>
    <col min="9" max="10" width="11.7265625" bestFit="1" customWidth="1"/>
    <col min="11" max="11" width="26.81640625" bestFit="1" customWidth="1"/>
    <col min="12" max="12" width="24.7265625" customWidth="1"/>
  </cols>
  <sheetData>
    <row r="1" spans="1:12" ht="28.5" x14ac:dyDescent="0.65">
      <c r="A1" s="47"/>
      <c r="B1" s="7"/>
      <c r="C1" s="48" t="s">
        <v>76</v>
      </c>
      <c r="D1" s="7"/>
      <c r="E1" s="7"/>
      <c r="F1" s="7"/>
    </row>
    <row r="2" spans="1:12" x14ac:dyDescent="0.35">
      <c r="A2" s="9"/>
      <c r="B2" s="10"/>
      <c r="C2" s="10" t="s">
        <v>143</v>
      </c>
      <c r="D2" s="10"/>
      <c r="E2" s="10"/>
      <c r="F2" s="10"/>
    </row>
    <row r="3" spans="1:12" ht="15" thickBot="1" x14ac:dyDescent="0.4">
      <c r="A3" s="11"/>
      <c r="B3" s="12"/>
      <c r="C3" s="12"/>
      <c r="D3" s="12"/>
      <c r="E3" s="12"/>
      <c r="F3" s="12"/>
    </row>
    <row r="4" spans="1:12" ht="21" customHeight="1" x14ac:dyDescent="0.35">
      <c r="A4" s="115" t="s">
        <v>24</v>
      </c>
      <c r="C4" s="136" t="s">
        <v>77</v>
      </c>
      <c r="D4" s="136"/>
      <c r="E4" s="136"/>
      <c r="F4" s="136"/>
    </row>
    <row r="5" spans="1:12" ht="15.75" customHeight="1" thickBot="1" x14ac:dyDescent="0.4">
      <c r="A5" s="115"/>
      <c r="C5" s="132" t="s">
        <v>126</v>
      </c>
      <c r="D5" s="133"/>
      <c r="E5" s="133"/>
      <c r="F5" s="133"/>
    </row>
    <row r="6" spans="1:12" ht="15.75" customHeight="1" thickBot="1" x14ac:dyDescent="0.4">
      <c r="A6" s="115"/>
      <c r="C6" s="137" t="s">
        <v>131</v>
      </c>
      <c r="D6" s="138"/>
      <c r="E6" s="138"/>
      <c r="F6" s="138"/>
    </row>
    <row r="7" spans="1:12" ht="30.75" customHeight="1" thickBot="1" x14ac:dyDescent="0.4">
      <c r="A7" s="115"/>
      <c r="C7" s="29" t="s">
        <v>60</v>
      </c>
      <c r="D7" s="49" t="s">
        <v>27</v>
      </c>
      <c r="E7" s="49" t="s">
        <v>56</v>
      </c>
      <c r="F7" s="49" t="s">
        <v>78</v>
      </c>
      <c r="G7" s="102" t="s">
        <v>66</v>
      </c>
      <c r="H7" s="102" t="s">
        <v>51</v>
      </c>
    </row>
    <row r="8" spans="1:12" ht="15" customHeight="1" x14ac:dyDescent="0.35">
      <c r="A8" s="115"/>
      <c r="C8" s="50" t="s">
        <v>73</v>
      </c>
      <c r="D8" s="51" t="s">
        <v>125</v>
      </c>
      <c r="E8" s="34" t="s">
        <v>70</v>
      </c>
      <c r="F8" s="95">
        <v>0</v>
      </c>
      <c r="G8" s="35">
        <v>1000</v>
      </c>
      <c r="H8" s="36">
        <f>F8*G8</f>
        <v>0</v>
      </c>
    </row>
    <row r="9" spans="1:12" ht="15" thickBot="1" x14ac:dyDescent="0.4"/>
    <row r="10" spans="1:12" ht="21.75" customHeight="1" thickBot="1" x14ac:dyDescent="0.4">
      <c r="A10" s="115" t="s">
        <v>46</v>
      </c>
      <c r="C10" s="134" t="s">
        <v>59</v>
      </c>
      <c r="D10" s="134"/>
      <c r="E10" s="134"/>
      <c r="F10" s="134"/>
      <c r="G10" s="134"/>
      <c r="H10" s="134"/>
      <c r="I10" s="134"/>
      <c r="J10" s="134"/>
      <c r="K10" s="134"/>
      <c r="L10" s="135"/>
    </row>
    <row r="11" spans="1:12" ht="15.75" customHeight="1" thickBot="1" x14ac:dyDescent="0.4">
      <c r="A11" s="115"/>
      <c r="C11" s="129" t="s">
        <v>139</v>
      </c>
      <c r="D11" s="130"/>
      <c r="E11" s="130"/>
      <c r="F11" s="130"/>
      <c r="G11" s="130"/>
      <c r="H11" s="130"/>
      <c r="I11" s="130"/>
      <c r="J11" s="130"/>
      <c r="K11" s="130"/>
      <c r="L11" s="131"/>
    </row>
    <row r="12" spans="1:12" ht="15.75" customHeight="1" thickBot="1" x14ac:dyDescent="0.4">
      <c r="A12" s="115"/>
      <c r="C12" s="129" t="s">
        <v>132</v>
      </c>
      <c r="D12" s="130"/>
      <c r="E12" s="130"/>
      <c r="F12" s="130"/>
      <c r="G12" s="130"/>
      <c r="H12" s="130"/>
      <c r="I12" s="130"/>
      <c r="J12" s="130"/>
      <c r="K12" s="130"/>
      <c r="L12" s="131"/>
    </row>
    <row r="13" spans="1:12" ht="15.75" customHeight="1" thickBot="1" x14ac:dyDescent="0.4">
      <c r="A13" s="115"/>
      <c r="C13" s="29" t="s">
        <v>60</v>
      </c>
      <c r="D13" s="30" t="s">
        <v>27</v>
      </c>
      <c r="E13" s="30" t="s">
        <v>56</v>
      </c>
      <c r="F13" s="30" t="s">
        <v>61</v>
      </c>
      <c r="G13" s="30" t="s">
        <v>62</v>
      </c>
      <c r="H13" s="30" t="s">
        <v>63</v>
      </c>
      <c r="I13" s="30" t="s">
        <v>64</v>
      </c>
      <c r="J13" s="30" t="s">
        <v>65</v>
      </c>
      <c r="K13" s="102" t="s">
        <v>66</v>
      </c>
      <c r="L13" s="31" t="s">
        <v>67</v>
      </c>
    </row>
    <row r="14" spans="1:12" ht="29" x14ac:dyDescent="0.35">
      <c r="A14" s="115"/>
      <c r="C14" s="32" t="s">
        <v>68</v>
      </c>
      <c r="D14" s="33" t="s">
        <v>69</v>
      </c>
      <c r="E14" s="34" t="s">
        <v>70</v>
      </c>
      <c r="F14" s="95">
        <v>0</v>
      </c>
      <c r="G14" s="95">
        <v>0</v>
      </c>
      <c r="H14" s="95">
        <v>0</v>
      </c>
      <c r="I14" s="95">
        <v>0</v>
      </c>
      <c r="J14" s="95">
        <v>0</v>
      </c>
      <c r="K14" s="35">
        <v>1000</v>
      </c>
      <c r="L14" s="36">
        <f>((F14*K14)+(G14*K14)+(H14*K14)+(I14*K14)+(J14*K14))/5</f>
        <v>0</v>
      </c>
    </row>
    <row r="15" spans="1:12" ht="15" thickBot="1" x14ac:dyDescent="0.4">
      <c r="L15" s="103"/>
    </row>
    <row r="16" spans="1:12" ht="34.5" customHeight="1" thickBot="1" x14ac:dyDescent="0.4">
      <c r="A16" s="115"/>
      <c r="C16" s="128" t="s">
        <v>71</v>
      </c>
      <c r="D16" s="128"/>
      <c r="E16" s="128"/>
      <c r="F16" s="128"/>
      <c r="G16" s="128"/>
      <c r="H16" s="128"/>
    </row>
    <row r="17" spans="1:8" ht="15.75" customHeight="1" thickBot="1" x14ac:dyDescent="0.4">
      <c r="A17" s="115"/>
      <c r="C17" s="129" t="s">
        <v>133</v>
      </c>
      <c r="D17" s="130"/>
      <c r="E17" s="130"/>
      <c r="F17" s="130"/>
      <c r="G17" s="130"/>
      <c r="H17" s="131"/>
    </row>
    <row r="18" spans="1:8" ht="18" customHeight="1" thickBot="1" x14ac:dyDescent="0.4">
      <c r="A18" s="115"/>
      <c r="C18" s="29" t="s">
        <v>60</v>
      </c>
      <c r="D18" s="30" t="s">
        <v>72</v>
      </c>
      <c r="E18" s="30"/>
      <c r="F18" s="30"/>
      <c r="G18" s="37"/>
      <c r="H18" s="31" t="s">
        <v>51</v>
      </c>
    </row>
    <row r="19" spans="1:8" ht="18" customHeight="1" x14ac:dyDescent="0.35">
      <c r="A19" s="115"/>
      <c r="C19" s="32" t="s">
        <v>73</v>
      </c>
      <c r="D19" s="2" t="s">
        <v>37</v>
      </c>
      <c r="E19" s="38"/>
      <c r="F19" s="39"/>
      <c r="G19" s="2"/>
      <c r="H19" s="40">
        <f>H8</f>
        <v>0</v>
      </c>
    </row>
    <row r="20" spans="1:8" ht="18" customHeight="1" thickBot="1" x14ac:dyDescent="0.4">
      <c r="A20" s="115"/>
      <c r="C20" s="32" t="s">
        <v>68</v>
      </c>
      <c r="D20" s="2" t="s">
        <v>74</v>
      </c>
      <c r="E20" s="38"/>
      <c r="F20" s="39"/>
      <c r="G20" s="2"/>
      <c r="H20" s="40">
        <f>L14</f>
        <v>0</v>
      </c>
    </row>
    <row r="21" spans="1:8" ht="18" customHeight="1" thickBot="1" x14ac:dyDescent="0.55000000000000004">
      <c r="A21" s="71"/>
      <c r="C21" s="41"/>
      <c r="D21" s="42" t="s">
        <v>75</v>
      </c>
      <c r="E21" s="43"/>
      <c r="F21" s="44"/>
      <c r="G21" s="45"/>
      <c r="H21" s="46">
        <f>+H19+H20</f>
        <v>0</v>
      </c>
    </row>
  </sheetData>
  <mergeCells count="11">
    <mergeCell ref="C16:H16"/>
    <mergeCell ref="C17:H17"/>
    <mergeCell ref="A16:A20"/>
    <mergeCell ref="A4:A8"/>
    <mergeCell ref="C5:F5"/>
    <mergeCell ref="A10:A14"/>
    <mergeCell ref="C11:L11"/>
    <mergeCell ref="C12:L12"/>
    <mergeCell ref="C10:L10"/>
    <mergeCell ref="C4:F4"/>
    <mergeCell ref="C6:F6"/>
  </mergeCells>
  <conditionalFormatting sqref="D21">
    <cfRule type="expression" dxfId="6" priority="1">
      <formula>#REF!&lt;#REF!</formula>
    </cfRule>
  </conditionalFormatting>
  <conditionalFormatting sqref="D21:F21">
    <cfRule type="expression" dxfId="5" priority="2">
      <formula>#REF!&gt;#REF!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9"/>
  <sheetViews>
    <sheetView workbookViewId="0">
      <selection activeCell="C3" sqref="C3"/>
    </sheetView>
  </sheetViews>
  <sheetFormatPr defaultRowHeight="14.5" x14ac:dyDescent="0.35"/>
  <cols>
    <col min="3" max="3" width="8.81640625" bestFit="1" customWidth="1"/>
    <col min="4" max="4" width="71.81640625" bestFit="1" customWidth="1"/>
    <col min="5" max="5" width="19.453125" bestFit="1" customWidth="1"/>
    <col min="6" max="6" width="23.81640625" bestFit="1" customWidth="1"/>
    <col min="7" max="7" width="22.26953125" customWidth="1"/>
    <col min="8" max="8" width="23.81640625" customWidth="1"/>
  </cols>
  <sheetData>
    <row r="1" spans="1:8" ht="28.5" x14ac:dyDescent="0.65">
      <c r="A1" s="47"/>
      <c r="B1" s="7"/>
      <c r="C1" s="48" t="s">
        <v>118</v>
      </c>
      <c r="D1" s="7"/>
      <c r="E1" s="7"/>
      <c r="F1" s="7"/>
      <c r="G1" s="7"/>
      <c r="H1" s="7"/>
    </row>
    <row r="2" spans="1:8" x14ac:dyDescent="0.35">
      <c r="A2" s="9"/>
      <c r="B2" s="10"/>
      <c r="C2" s="10" t="s">
        <v>144</v>
      </c>
      <c r="D2" s="10"/>
      <c r="E2" s="10"/>
      <c r="F2" s="10"/>
      <c r="G2" s="10"/>
      <c r="H2" s="10"/>
    </row>
    <row r="3" spans="1:8" ht="15" thickBot="1" x14ac:dyDescent="0.4">
      <c r="A3" s="11"/>
      <c r="B3" s="12"/>
      <c r="C3" s="12"/>
      <c r="D3" s="12"/>
      <c r="E3" s="12"/>
      <c r="F3" s="12"/>
      <c r="G3" s="12"/>
      <c r="H3" s="12"/>
    </row>
    <row r="4" spans="1:8" x14ac:dyDescent="0.35">
      <c r="A4" s="142" t="s">
        <v>24</v>
      </c>
      <c r="C4" s="144" t="s">
        <v>79</v>
      </c>
      <c r="D4" s="145"/>
      <c r="E4" s="145"/>
      <c r="F4" s="145"/>
      <c r="G4" s="145"/>
      <c r="H4" s="146"/>
    </row>
    <row r="5" spans="1:8" x14ac:dyDescent="0.35">
      <c r="A5" s="143"/>
      <c r="C5" s="147" t="s">
        <v>80</v>
      </c>
      <c r="D5" s="117"/>
      <c r="E5" s="117"/>
      <c r="F5" s="117"/>
      <c r="G5" s="117"/>
      <c r="H5" s="148"/>
    </row>
    <row r="6" spans="1:8" x14ac:dyDescent="0.35">
      <c r="A6" s="143"/>
      <c r="C6" s="149"/>
      <c r="D6" s="117"/>
      <c r="E6" s="117"/>
      <c r="F6" s="117"/>
      <c r="G6" s="117"/>
      <c r="H6" s="148"/>
    </row>
    <row r="7" spans="1:8" ht="43.5" x14ac:dyDescent="0.35">
      <c r="A7" s="143"/>
      <c r="C7" s="19" t="s">
        <v>60</v>
      </c>
      <c r="D7" s="13" t="s">
        <v>28</v>
      </c>
      <c r="E7" s="13" t="s">
        <v>56</v>
      </c>
      <c r="F7" s="13" t="s">
        <v>22</v>
      </c>
      <c r="G7" s="24" t="s">
        <v>87</v>
      </c>
      <c r="H7" s="20" t="s">
        <v>51</v>
      </c>
    </row>
    <row r="8" spans="1:8" x14ac:dyDescent="0.35">
      <c r="A8" s="143"/>
      <c r="C8" s="19" t="s">
        <v>29</v>
      </c>
      <c r="D8" s="104" t="s">
        <v>83</v>
      </c>
      <c r="E8" s="1" t="s">
        <v>70</v>
      </c>
      <c r="F8" s="95">
        <v>0</v>
      </c>
      <c r="G8" s="54">
        <v>10</v>
      </c>
      <c r="H8" s="57">
        <f>G8*F8</f>
        <v>0</v>
      </c>
    </row>
    <row r="9" spans="1:8" x14ac:dyDescent="0.35">
      <c r="A9" s="143"/>
      <c r="C9" s="19" t="s">
        <v>30</v>
      </c>
      <c r="D9" s="104" t="s">
        <v>84</v>
      </c>
      <c r="E9" s="1" t="s">
        <v>70</v>
      </c>
      <c r="F9" s="95">
        <v>0</v>
      </c>
      <c r="G9" s="54">
        <v>10</v>
      </c>
      <c r="H9" s="57">
        <f t="shared" ref="H9:H14" si="0">G9*F9</f>
        <v>0</v>
      </c>
    </row>
    <row r="10" spans="1:8" x14ac:dyDescent="0.35">
      <c r="A10" s="143"/>
      <c r="C10" s="19" t="s">
        <v>31</v>
      </c>
      <c r="D10" s="104" t="s">
        <v>85</v>
      </c>
      <c r="E10" s="1" t="s">
        <v>70</v>
      </c>
      <c r="F10" s="95">
        <v>0</v>
      </c>
      <c r="G10" s="54">
        <v>10</v>
      </c>
      <c r="H10" s="57">
        <f t="shared" si="0"/>
        <v>0</v>
      </c>
    </row>
    <row r="11" spans="1:8" ht="29" x14ac:dyDescent="0.35">
      <c r="A11" s="143"/>
      <c r="C11" s="19" t="s">
        <v>32</v>
      </c>
      <c r="D11" s="105" t="s">
        <v>86</v>
      </c>
      <c r="E11" s="1" t="s">
        <v>70</v>
      </c>
      <c r="F11" s="95">
        <v>0</v>
      </c>
      <c r="G11" s="54">
        <v>10</v>
      </c>
      <c r="H11" s="57">
        <f t="shared" si="0"/>
        <v>0</v>
      </c>
    </row>
    <row r="12" spans="1:8" x14ac:dyDescent="0.35">
      <c r="A12" s="143"/>
      <c r="C12" s="19" t="s">
        <v>33</v>
      </c>
      <c r="D12" s="104" t="s">
        <v>122</v>
      </c>
      <c r="E12" s="1" t="s">
        <v>70</v>
      </c>
      <c r="F12" s="95">
        <v>0</v>
      </c>
      <c r="G12" s="54">
        <v>10</v>
      </c>
      <c r="H12" s="57">
        <f t="shared" si="0"/>
        <v>0</v>
      </c>
    </row>
    <row r="13" spans="1:8" x14ac:dyDescent="0.35">
      <c r="A13" s="143"/>
      <c r="C13" s="19" t="s">
        <v>81</v>
      </c>
      <c r="D13" s="104" t="s">
        <v>123</v>
      </c>
      <c r="E13" s="1" t="s">
        <v>70</v>
      </c>
      <c r="F13" s="95">
        <v>0</v>
      </c>
      <c r="G13" s="54">
        <v>10</v>
      </c>
      <c r="H13" s="57">
        <f t="shared" si="0"/>
        <v>0</v>
      </c>
    </row>
    <row r="14" spans="1:8" ht="15" thickBot="1" x14ac:dyDescent="0.4">
      <c r="A14" s="156"/>
      <c r="C14" s="21" t="s">
        <v>82</v>
      </c>
      <c r="D14" s="58" t="s">
        <v>0</v>
      </c>
      <c r="E14" s="22" t="s">
        <v>70</v>
      </c>
      <c r="F14" s="100">
        <v>0</v>
      </c>
      <c r="G14" s="55">
        <v>30</v>
      </c>
      <c r="H14" s="56">
        <f t="shared" si="0"/>
        <v>0</v>
      </c>
    </row>
    <row r="15" spans="1:8" ht="15" thickBot="1" x14ac:dyDescent="0.4"/>
    <row r="16" spans="1:8" x14ac:dyDescent="0.35">
      <c r="A16" s="142" t="s">
        <v>46</v>
      </c>
      <c r="C16" s="144" t="s">
        <v>88</v>
      </c>
      <c r="D16" s="145"/>
      <c r="E16" s="145"/>
      <c r="F16" s="145"/>
      <c r="G16" s="145"/>
      <c r="H16" s="146"/>
    </row>
    <row r="17" spans="1:8" x14ac:dyDescent="0.35">
      <c r="A17" s="143"/>
      <c r="C17" s="147" t="s">
        <v>89</v>
      </c>
      <c r="D17" s="117"/>
      <c r="E17" s="117"/>
      <c r="F17" s="117"/>
      <c r="G17" s="117"/>
      <c r="H17" s="148"/>
    </row>
    <row r="18" spans="1:8" x14ac:dyDescent="0.35">
      <c r="A18" s="143"/>
      <c r="C18" s="147" t="s">
        <v>134</v>
      </c>
      <c r="D18" s="117"/>
      <c r="E18" s="117"/>
      <c r="F18" s="117"/>
      <c r="G18" s="117"/>
      <c r="H18" s="148"/>
    </row>
    <row r="19" spans="1:8" ht="43.5" x14ac:dyDescent="0.35">
      <c r="A19" s="143"/>
      <c r="C19" s="19" t="s">
        <v>60</v>
      </c>
      <c r="D19" s="13" t="s">
        <v>28</v>
      </c>
      <c r="E19" s="13" t="s">
        <v>56</v>
      </c>
      <c r="F19" s="13" t="s">
        <v>22</v>
      </c>
      <c r="G19" s="24" t="s">
        <v>96</v>
      </c>
      <c r="H19" s="20" t="s">
        <v>51</v>
      </c>
    </row>
    <row r="20" spans="1:8" x14ac:dyDescent="0.35">
      <c r="A20" s="143"/>
      <c r="C20" s="19" t="s">
        <v>43</v>
      </c>
      <c r="D20" s="1" t="s">
        <v>90</v>
      </c>
      <c r="E20" s="1" t="s">
        <v>95</v>
      </c>
      <c r="F20" s="95">
        <v>0</v>
      </c>
      <c r="G20" s="54">
        <v>50</v>
      </c>
      <c r="H20" s="57">
        <f>G20*F20</f>
        <v>0</v>
      </c>
    </row>
    <row r="21" spans="1:8" x14ac:dyDescent="0.35">
      <c r="A21" s="143"/>
      <c r="C21" s="19" t="s">
        <v>44</v>
      </c>
      <c r="D21" s="1" t="s">
        <v>91</v>
      </c>
      <c r="E21" s="1" t="s">
        <v>95</v>
      </c>
      <c r="F21" s="95">
        <v>0</v>
      </c>
      <c r="G21" s="54">
        <v>50</v>
      </c>
      <c r="H21" s="57">
        <f>G21*F21</f>
        <v>0</v>
      </c>
    </row>
    <row r="22" spans="1:8" x14ac:dyDescent="0.35">
      <c r="A22" s="143"/>
      <c r="C22" s="19" t="s">
        <v>97</v>
      </c>
      <c r="D22" s="1" t="s">
        <v>92</v>
      </c>
      <c r="E22" s="1" t="s">
        <v>95</v>
      </c>
      <c r="F22" s="95">
        <v>0</v>
      </c>
      <c r="G22" s="54">
        <v>20</v>
      </c>
      <c r="H22" s="57">
        <f>G22*F22</f>
        <v>0</v>
      </c>
    </row>
    <row r="23" spans="1:8" x14ac:dyDescent="0.35">
      <c r="A23" s="143"/>
      <c r="C23" s="19" t="s">
        <v>98</v>
      </c>
      <c r="D23" s="23" t="s">
        <v>93</v>
      </c>
      <c r="E23" s="1" t="s">
        <v>95</v>
      </c>
      <c r="F23" s="95">
        <v>0</v>
      </c>
      <c r="G23" s="54">
        <v>20</v>
      </c>
      <c r="H23" s="57">
        <f>G23*F23</f>
        <v>0</v>
      </c>
    </row>
    <row r="24" spans="1:8" ht="15" thickBot="1" x14ac:dyDescent="0.4">
      <c r="A24" s="156"/>
      <c r="C24" s="21" t="s">
        <v>99</v>
      </c>
      <c r="D24" s="58" t="s">
        <v>94</v>
      </c>
      <c r="E24" s="22" t="s">
        <v>95</v>
      </c>
      <c r="F24" s="100">
        <v>0</v>
      </c>
      <c r="G24" s="55">
        <v>100</v>
      </c>
      <c r="H24" s="56">
        <f>G24*F24</f>
        <v>0</v>
      </c>
    </row>
    <row r="26" spans="1:8" ht="15" thickBot="1" x14ac:dyDescent="0.4"/>
    <row r="27" spans="1:8" x14ac:dyDescent="0.35">
      <c r="A27" s="142"/>
      <c r="C27" s="150" t="s">
        <v>130</v>
      </c>
      <c r="D27" s="151"/>
      <c r="E27" s="151"/>
      <c r="F27" s="151"/>
      <c r="G27" s="151"/>
      <c r="H27" s="152"/>
    </row>
    <row r="28" spans="1:8" x14ac:dyDescent="0.35">
      <c r="A28" s="143"/>
      <c r="C28" s="19" t="s">
        <v>60</v>
      </c>
      <c r="D28" s="139" t="s">
        <v>1</v>
      </c>
      <c r="E28" s="140"/>
      <c r="F28" s="140"/>
      <c r="G28" s="141"/>
      <c r="H28" s="20" t="s">
        <v>22</v>
      </c>
    </row>
    <row r="29" spans="1:8" x14ac:dyDescent="0.35">
      <c r="A29" s="143"/>
      <c r="C29" s="19" t="s">
        <v>100</v>
      </c>
      <c r="D29" s="153" t="s">
        <v>79</v>
      </c>
      <c r="E29" s="154"/>
      <c r="F29" s="154"/>
      <c r="G29" s="155"/>
      <c r="H29" s="99">
        <f>H8+H9+H10+H11+H12+H13+H14</f>
        <v>0</v>
      </c>
    </row>
    <row r="30" spans="1:8" ht="15" thickBot="1" x14ac:dyDescent="0.4">
      <c r="A30" s="143"/>
      <c r="C30" s="19" t="s">
        <v>101</v>
      </c>
      <c r="D30" s="153" t="s">
        <v>88</v>
      </c>
      <c r="E30" s="154"/>
      <c r="F30" s="154" t="s">
        <v>58</v>
      </c>
      <c r="G30" s="155">
        <f>F20</f>
        <v>0</v>
      </c>
      <c r="H30" s="99">
        <f>H20+H21+H22+H23+H24</f>
        <v>0</v>
      </c>
    </row>
    <row r="31" spans="1:8" ht="15" thickBot="1" x14ac:dyDescent="0.4">
      <c r="A31" s="143"/>
      <c r="C31" s="16"/>
      <c r="D31" s="118" t="s">
        <v>75</v>
      </c>
      <c r="E31" s="118"/>
      <c r="F31" s="122"/>
      <c r="G31" s="122"/>
      <c r="H31" s="18">
        <f>SUM(H29:H30)</f>
        <v>0</v>
      </c>
    </row>
    <row r="39" ht="45" customHeight="1" x14ac:dyDescent="0.35"/>
  </sheetData>
  <mergeCells count="14">
    <mergeCell ref="D28:G28"/>
    <mergeCell ref="A27:A31"/>
    <mergeCell ref="C4:H4"/>
    <mergeCell ref="C5:H5"/>
    <mergeCell ref="C6:H6"/>
    <mergeCell ref="C16:H16"/>
    <mergeCell ref="C17:H17"/>
    <mergeCell ref="C27:H27"/>
    <mergeCell ref="D31:G31"/>
    <mergeCell ref="D29:G29"/>
    <mergeCell ref="D30:G30"/>
    <mergeCell ref="C18:H18"/>
    <mergeCell ref="A16:A24"/>
    <mergeCell ref="A4:A1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6"/>
  <sheetViews>
    <sheetView topLeftCell="B1" workbookViewId="0">
      <selection activeCell="C3" sqref="C3"/>
    </sheetView>
  </sheetViews>
  <sheetFormatPr defaultColWidth="9.1796875" defaultRowHeight="14.5" x14ac:dyDescent="0.35"/>
  <cols>
    <col min="1" max="2" width="9.1796875" style="76"/>
    <col min="3" max="3" width="75.453125" style="76" bestFit="1" customWidth="1"/>
    <col min="4" max="4" width="18.453125" style="76" bestFit="1" customWidth="1"/>
    <col min="5" max="5" width="15.81640625" style="76" bestFit="1" customWidth="1"/>
    <col min="6" max="6" width="14.453125" style="76" bestFit="1" customWidth="1"/>
    <col min="7" max="7" width="13.81640625" style="76" bestFit="1" customWidth="1"/>
    <col min="8" max="8" width="28.1796875" style="76" customWidth="1"/>
    <col min="9" max="10" width="9.26953125" style="76" customWidth="1"/>
    <col min="11" max="11" width="9.1796875" style="76"/>
    <col min="12" max="12" width="29.26953125" style="76" bestFit="1" customWidth="1"/>
    <col min="13" max="13" width="18" style="76" bestFit="1" customWidth="1"/>
    <col min="14" max="14" width="15.81640625" style="76" bestFit="1" customWidth="1"/>
    <col min="15" max="15" width="9.26953125" style="76" bestFit="1" customWidth="1"/>
    <col min="16" max="16384" width="9.1796875" style="76"/>
  </cols>
  <sheetData>
    <row r="1" spans="1:15" ht="28.5" x14ac:dyDescent="0.65">
      <c r="A1" s="47"/>
      <c r="B1" s="7"/>
      <c r="C1" s="48" t="s">
        <v>102</v>
      </c>
      <c r="D1" s="7"/>
      <c r="E1" s="7"/>
      <c r="F1" s="7"/>
      <c r="G1" s="7"/>
      <c r="H1" s="10"/>
      <c r="I1" s="8"/>
      <c r="J1" s="8"/>
      <c r="K1" s="8"/>
      <c r="L1" s="5"/>
      <c r="M1" s="8"/>
      <c r="N1" s="8"/>
      <c r="O1" s="8"/>
    </row>
    <row r="2" spans="1:15" x14ac:dyDescent="0.35">
      <c r="A2" s="9"/>
      <c r="B2" s="10"/>
      <c r="C2" s="10" t="s">
        <v>145</v>
      </c>
      <c r="D2" s="10"/>
      <c r="E2" s="10"/>
      <c r="F2" s="10"/>
      <c r="G2" s="10"/>
      <c r="H2" s="10"/>
      <c r="I2" s="8"/>
      <c r="J2" s="8"/>
      <c r="K2" s="8"/>
      <c r="L2" s="8"/>
      <c r="M2" s="8"/>
      <c r="N2" s="8"/>
      <c r="O2" s="8"/>
    </row>
    <row r="3" spans="1:15" ht="15" thickBot="1" x14ac:dyDescent="0.4">
      <c r="A3" s="11"/>
      <c r="B3" s="10"/>
      <c r="C3" s="10"/>
      <c r="D3" s="10"/>
      <c r="E3" s="10"/>
      <c r="F3" s="10"/>
      <c r="G3" s="10"/>
      <c r="H3" s="10"/>
      <c r="I3" s="8"/>
      <c r="J3" s="8"/>
      <c r="K3" s="8"/>
      <c r="L3" s="8"/>
      <c r="M3" s="8"/>
    </row>
    <row r="4" spans="1:15" ht="15" thickBot="1" x14ac:dyDescent="0.4">
      <c r="A4" s="161" t="s">
        <v>24</v>
      </c>
      <c r="B4" s="10"/>
      <c r="C4" s="163" t="s">
        <v>103</v>
      </c>
      <c r="D4" s="164"/>
      <c r="E4" s="164"/>
      <c r="F4" s="164"/>
      <c r="G4" s="164"/>
      <c r="H4" s="165"/>
      <c r="I4" s="8"/>
      <c r="J4" s="8"/>
    </row>
    <row r="5" spans="1:15" x14ac:dyDescent="0.35">
      <c r="A5" s="162"/>
      <c r="B5" s="10"/>
      <c r="C5" s="166" t="s">
        <v>116</v>
      </c>
      <c r="D5" s="167"/>
      <c r="E5" s="167"/>
      <c r="F5" s="167"/>
      <c r="G5" s="167"/>
      <c r="H5" s="168"/>
      <c r="I5" s="8"/>
      <c r="J5" s="8"/>
    </row>
    <row r="6" spans="1:15" ht="15" thickBot="1" x14ac:dyDescent="0.4">
      <c r="A6" s="162"/>
      <c r="B6" s="10"/>
      <c r="C6" s="169" t="s">
        <v>108</v>
      </c>
      <c r="D6" s="170"/>
      <c r="E6" s="170"/>
      <c r="F6" s="170"/>
      <c r="G6" s="170"/>
      <c r="H6" s="171"/>
      <c r="I6" s="8"/>
      <c r="J6" s="8"/>
    </row>
    <row r="7" spans="1:15" ht="15" thickBot="1" x14ac:dyDescent="0.4">
      <c r="A7" s="162"/>
      <c r="B7" s="10"/>
      <c r="C7" s="29" t="s">
        <v>60</v>
      </c>
      <c r="D7" s="30" t="s">
        <v>28</v>
      </c>
      <c r="E7" s="30" t="s">
        <v>56</v>
      </c>
      <c r="F7" s="30" t="s">
        <v>78</v>
      </c>
      <c r="G7" s="37" t="s">
        <v>106</v>
      </c>
      <c r="H7" s="59" t="s">
        <v>124</v>
      </c>
      <c r="I7" s="8"/>
      <c r="J7" s="8"/>
    </row>
    <row r="8" spans="1:15" ht="15" thickBot="1" x14ac:dyDescent="0.4">
      <c r="A8" s="162"/>
      <c r="B8" s="10"/>
      <c r="C8" s="32" t="s">
        <v>73</v>
      </c>
      <c r="D8" s="2" t="s">
        <v>20</v>
      </c>
      <c r="E8" s="34" t="s">
        <v>107</v>
      </c>
      <c r="F8" s="95">
        <v>0</v>
      </c>
      <c r="G8" s="2">
        <v>1</v>
      </c>
      <c r="H8" s="60">
        <f>F8*G8</f>
        <v>0</v>
      </c>
      <c r="I8" s="8" t="s">
        <v>107</v>
      </c>
      <c r="J8" s="8"/>
    </row>
    <row r="9" spans="1:15" ht="15" thickBot="1" x14ac:dyDescent="0.4">
      <c r="A9" s="162"/>
      <c r="B9" s="10"/>
      <c r="C9" s="61" t="s">
        <v>104</v>
      </c>
      <c r="D9" s="62" t="s">
        <v>21</v>
      </c>
      <c r="E9" s="63" t="s">
        <v>105</v>
      </c>
      <c r="F9" s="100">
        <v>0</v>
      </c>
      <c r="G9" s="62">
        <v>6</v>
      </c>
      <c r="H9" s="60">
        <f>F9*G9</f>
        <v>0</v>
      </c>
      <c r="I9" s="8"/>
      <c r="J9" s="8"/>
    </row>
    <row r="10" spans="1:15" ht="33.5" x14ac:dyDescent="0.35">
      <c r="A10" s="64"/>
      <c r="B10" s="10"/>
      <c r="C10" s="65"/>
      <c r="D10" s="10"/>
      <c r="E10" s="66"/>
      <c r="F10" s="67"/>
      <c r="G10" s="10"/>
      <c r="H10" s="67"/>
      <c r="I10" s="8"/>
      <c r="J10" s="8"/>
      <c r="K10" s="8"/>
      <c r="L10" s="8"/>
      <c r="M10" s="8"/>
      <c r="N10" s="8"/>
      <c r="O10" s="8"/>
    </row>
    <row r="11" spans="1:15" ht="15" thickBot="1" x14ac:dyDescent="0.4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5" ht="34" thickBot="1" x14ac:dyDescent="0.4">
      <c r="A12" s="52"/>
      <c r="B12" s="10"/>
      <c r="C12" s="163" t="s">
        <v>51</v>
      </c>
      <c r="D12" s="164"/>
      <c r="E12" s="164"/>
      <c r="F12" s="164"/>
      <c r="G12" s="164"/>
      <c r="H12" s="165"/>
      <c r="I12" s="8"/>
      <c r="J12" s="8"/>
      <c r="K12" s="8"/>
      <c r="L12" s="8"/>
      <c r="M12" s="8"/>
      <c r="N12" s="8"/>
      <c r="O12" s="8"/>
    </row>
    <row r="13" spans="1:15" ht="34" thickBot="1" x14ac:dyDescent="0.4">
      <c r="A13" s="53"/>
      <c r="B13" s="10"/>
      <c r="C13" s="129" t="s">
        <v>135</v>
      </c>
      <c r="D13" s="130"/>
      <c r="E13" s="130"/>
      <c r="F13" s="130"/>
      <c r="G13" s="130"/>
      <c r="H13" s="131"/>
      <c r="I13" s="8"/>
      <c r="J13" s="8"/>
      <c r="K13" s="8"/>
      <c r="L13" s="8"/>
      <c r="M13" s="8"/>
      <c r="N13" s="8"/>
      <c r="O13" s="8"/>
    </row>
    <row r="14" spans="1:15" ht="34" thickBot="1" x14ac:dyDescent="0.4">
      <c r="A14" s="53"/>
      <c r="B14" s="10"/>
      <c r="C14" s="29" t="s">
        <v>60</v>
      </c>
      <c r="D14" s="172" t="s">
        <v>72</v>
      </c>
      <c r="E14" s="173"/>
      <c r="F14" s="173"/>
      <c r="G14" s="173"/>
      <c r="H14" s="31" t="s">
        <v>51</v>
      </c>
      <c r="I14" s="66"/>
      <c r="J14" s="66"/>
      <c r="K14" s="8"/>
      <c r="L14" s="8"/>
      <c r="M14" s="8"/>
      <c r="N14" s="8"/>
      <c r="O14" s="8"/>
    </row>
    <row r="15" spans="1:15" ht="33.5" x14ac:dyDescent="0.35">
      <c r="A15" s="53"/>
      <c r="B15" s="10"/>
      <c r="C15" s="32" t="s">
        <v>73</v>
      </c>
      <c r="D15" s="157" t="s">
        <v>20</v>
      </c>
      <c r="E15" s="158"/>
      <c r="F15" s="158"/>
      <c r="G15" s="158"/>
      <c r="H15" s="68">
        <f>H8</f>
        <v>0</v>
      </c>
      <c r="I15" s="69"/>
      <c r="J15" s="69"/>
      <c r="K15" s="8"/>
      <c r="L15" s="8"/>
      <c r="M15" s="8"/>
      <c r="N15" s="8"/>
      <c r="O15" s="8"/>
    </row>
    <row r="16" spans="1:15" ht="34" thickBot="1" x14ac:dyDescent="0.4">
      <c r="A16" s="53"/>
      <c r="B16" s="10"/>
      <c r="C16" s="70" t="s">
        <v>104</v>
      </c>
      <c r="D16" s="159" t="s">
        <v>21</v>
      </c>
      <c r="E16" s="160"/>
      <c r="F16" s="160"/>
      <c r="G16" s="160"/>
      <c r="H16" s="68">
        <f>H9</f>
        <v>0</v>
      </c>
      <c r="I16" s="69"/>
      <c r="J16" s="69"/>
      <c r="K16" s="8"/>
      <c r="L16" s="8"/>
      <c r="M16" s="8"/>
      <c r="N16" s="8"/>
      <c r="O16" s="8"/>
    </row>
  </sheetData>
  <mergeCells count="9">
    <mergeCell ref="D15:G15"/>
    <mergeCell ref="D16:G16"/>
    <mergeCell ref="A4:A9"/>
    <mergeCell ref="C4:H4"/>
    <mergeCell ref="C5:H5"/>
    <mergeCell ref="C6:H6"/>
    <mergeCell ref="C12:H12"/>
    <mergeCell ref="C13:H13"/>
    <mergeCell ref="D14:G14"/>
  </mergeCells>
  <conditionalFormatting sqref="O9">
    <cfRule type="cellIs" dxfId="4" priority="2" operator="equal">
      <formula>$O$3</formula>
    </cfRule>
    <cfRule type="cellIs" dxfId="3" priority="3" operator="lessThan">
      <formula>$O$3</formula>
    </cfRule>
    <cfRule type="cellIs" dxfId="2" priority="4" operator="greaterThan">
      <formula>$O$3</formula>
    </cfRule>
    <cfRule type="cellIs" dxfId="1" priority="6" operator="greaterThan">
      <formula>250</formula>
    </cfRule>
  </conditionalFormatting>
  <conditionalFormatting sqref="O10">
    <cfRule type="cellIs" dxfId="0" priority="5" operator="greaterThan">
      <formula>$O$3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8"/>
  <sheetViews>
    <sheetView tabSelected="1" topLeftCell="C1" workbookViewId="0">
      <selection activeCell="C3" sqref="C3"/>
    </sheetView>
  </sheetViews>
  <sheetFormatPr defaultRowHeight="14.5" x14ac:dyDescent="0.35"/>
  <cols>
    <col min="1" max="1" width="4.81640625" bestFit="1" customWidth="1"/>
    <col min="4" max="4" width="19.26953125" customWidth="1"/>
    <col min="5" max="5" width="6.54296875" bestFit="1" customWidth="1"/>
    <col min="6" max="13" width="19" customWidth="1"/>
  </cols>
  <sheetData>
    <row r="1" spans="1:13" ht="28.5" x14ac:dyDescent="0.65">
      <c r="A1" s="47"/>
      <c r="B1" s="7"/>
      <c r="C1" s="48" t="s">
        <v>119</v>
      </c>
      <c r="D1" s="7"/>
      <c r="E1" s="7"/>
      <c r="F1" s="7"/>
      <c r="G1" s="7"/>
      <c r="H1" s="7"/>
      <c r="I1" s="7"/>
      <c r="J1" s="7"/>
      <c r="K1" s="7"/>
      <c r="L1" s="8"/>
      <c r="M1" s="8"/>
    </row>
    <row r="2" spans="1:13" x14ac:dyDescent="0.35">
      <c r="A2" s="9"/>
      <c r="B2" s="10"/>
      <c r="C2" s="10" t="s">
        <v>146</v>
      </c>
      <c r="D2" s="10"/>
      <c r="E2" s="10"/>
      <c r="F2" s="10"/>
      <c r="G2" s="10"/>
      <c r="H2" s="10"/>
      <c r="I2" s="10"/>
      <c r="J2" s="10"/>
      <c r="K2" s="10"/>
      <c r="L2" s="8"/>
      <c r="M2" s="8"/>
    </row>
    <row r="3" spans="1:13" ht="15" thickBot="1" x14ac:dyDescent="0.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8"/>
      <c r="M3" s="8"/>
    </row>
    <row r="4" spans="1:13" ht="21.5" thickBot="1" x14ac:dyDescent="0.4">
      <c r="A4" s="174" t="s">
        <v>24</v>
      </c>
      <c r="B4" s="7"/>
      <c r="C4" s="26" t="s">
        <v>109</v>
      </c>
      <c r="D4" s="27"/>
      <c r="E4" s="27"/>
      <c r="F4" s="27"/>
      <c r="G4" s="27"/>
      <c r="H4" s="27"/>
      <c r="I4" s="27"/>
      <c r="J4" s="27"/>
      <c r="K4" s="27"/>
      <c r="L4" s="27"/>
      <c r="M4" s="28"/>
    </row>
    <row r="5" spans="1:13" ht="15" thickBot="1" x14ac:dyDescent="0.4">
      <c r="A5" s="175"/>
      <c r="B5" s="10"/>
      <c r="C5" s="129" t="s">
        <v>110</v>
      </c>
      <c r="D5" s="130"/>
      <c r="E5" s="130"/>
      <c r="F5" s="130"/>
      <c r="G5" s="130"/>
      <c r="H5" s="130"/>
      <c r="I5" s="130"/>
      <c r="J5" s="130"/>
      <c r="K5" s="130"/>
      <c r="L5" s="130"/>
      <c r="M5" s="131"/>
    </row>
    <row r="6" spans="1:13" ht="15" thickBot="1" x14ac:dyDescent="0.4">
      <c r="A6" s="175"/>
      <c r="B6" s="10"/>
      <c r="C6" s="129" t="s">
        <v>136</v>
      </c>
      <c r="D6" s="130"/>
      <c r="E6" s="130"/>
      <c r="F6" s="130"/>
      <c r="G6" s="130"/>
      <c r="H6" s="130"/>
      <c r="I6" s="130"/>
      <c r="J6" s="130"/>
      <c r="K6" s="130"/>
      <c r="L6" s="130"/>
      <c r="M6" s="131"/>
    </row>
    <row r="7" spans="1:13" ht="15" thickBot="1" x14ac:dyDescent="0.4">
      <c r="A7" s="175"/>
      <c r="B7" s="10"/>
      <c r="C7" s="29" t="s">
        <v>111</v>
      </c>
      <c r="D7" s="30" t="s">
        <v>27</v>
      </c>
      <c r="E7" s="30" t="s">
        <v>56</v>
      </c>
      <c r="F7" s="30" t="s">
        <v>112</v>
      </c>
      <c r="G7" s="30" t="s">
        <v>61</v>
      </c>
      <c r="H7" s="30" t="s">
        <v>62</v>
      </c>
      <c r="I7" s="30" t="s">
        <v>63</v>
      </c>
      <c r="J7" s="30" t="s">
        <v>64</v>
      </c>
      <c r="K7" s="30" t="s">
        <v>65</v>
      </c>
      <c r="L7" s="31" t="s">
        <v>113</v>
      </c>
      <c r="M7" s="31" t="s">
        <v>51</v>
      </c>
    </row>
    <row r="8" spans="1:13" ht="29" x14ac:dyDescent="0.35">
      <c r="A8" s="175"/>
      <c r="B8" s="10"/>
      <c r="C8" s="32" t="s">
        <v>73</v>
      </c>
      <c r="D8" s="33" t="s">
        <v>114</v>
      </c>
      <c r="E8" s="34" t="s">
        <v>115</v>
      </c>
      <c r="F8" s="101">
        <v>0</v>
      </c>
      <c r="G8" s="101">
        <v>0</v>
      </c>
      <c r="H8" s="101">
        <v>0</v>
      </c>
      <c r="I8" s="101">
        <v>0</v>
      </c>
      <c r="J8" s="101">
        <v>0</v>
      </c>
      <c r="K8" s="101">
        <v>0</v>
      </c>
      <c r="L8" s="35">
        <v>6</v>
      </c>
      <c r="M8" s="36">
        <f>F8+K8+J8+I8+H8+G8</f>
        <v>0</v>
      </c>
    </row>
  </sheetData>
  <mergeCells count="3">
    <mergeCell ref="A4:A8"/>
    <mergeCell ref="C5:M5"/>
    <mergeCell ref="C6:M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53158CAFC2DDF4B9EFD91BB8C75E918" ma:contentTypeVersion="517" ma:contentTypeDescription="Opret et nyt dokument." ma:contentTypeScope="" ma:versionID="71aa65558192e1bcc31ea04bffac89cb">
  <xsd:schema xmlns:xsd="http://www.w3.org/2001/XMLSchema" xmlns:xs="http://www.w3.org/2001/XMLSchema" xmlns:p="http://schemas.microsoft.com/office/2006/metadata/properties" xmlns:ns2="4c54cb6e-7725-4ae0-b040-c2f17dd09c12" xmlns:ns3="ca986a62-a733-437a-9899-0e59c1099313" targetNamespace="http://schemas.microsoft.com/office/2006/metadata/properties" ma:root="true" ma:fieldsID="8135f29b7e3bfef18411767258bf1f07" ns2:_="" ns3:_="">
    <xsd:import namespace="4c54cb6e-7725-4ae0-b040-c2f17dd09c12"/>
    <xsd:import namespace="ca986a62-a733-437a-9899-0e59c10993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54cb6e-7725-4ae0-b040-c2f17dd09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986a62-a733-437a-9899-0e59c109931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A198E1-0660-4BA6-A71D-667B9FE4653D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  <ds:schemaRef ds:uri="e7978d6f-89e2-4976-930d-b0de8dbcd927"/>
    <ds:schemaRef ds:uri="2B399C04-BFAA-4218-ADCE-DDE294398655"/>
    <ds:schemaRef ds:uri="7c6de242-9b29-4c1d-982b-e7b872e9577a"/>
    <ds:schemaRef ds:uri="http://schemas.microsoft.com/sharepoint/v3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57F019A-46B2-4F6D-96A6-BF019607B9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3F98BE-6143-4579-B9CA-035703C0EE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54cb6e-7725-4ae0-b040-c2f17dd09c12"/>
    <ds:schemaRef ds:uri="ca986a62-a733-437a-9899-0e59c10993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Den samlede evalueringspris</vt:lpstr>
      <vt:lpstr>2. Anlæg</vt:lpstr>
      <vt:lpstr>3. Tilkøb</vt:lpstr>
      <vt:lpstr>4. Serviceydelser</vt:lpstr>
      <vt:lpstr>5. System og support</vt:lpstr>
      <vt:lpstr>6. Anfordringsgaranti</vt:lpstr>
    </vt:vector>
  </TitlesOfParts>
  <Company>Thisted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 2 - Tilbudsliste v2</dc:title>
  <dc:creator>Mustapha Katamato</dc:creator>
  <cp:lastModifiedBy>Haroun Mani</cp:lastModifiedBy>
  <cp:lastPrinted>2018-04-30T07:34:05Z</cp:lastPrinted>
  <dcterms:created xsi:type="dcterms:W3CDTF">2017-06-08T08:21:46Z</dcterms:created>
  <dcterms:modified xsi:type="dcterms:W3CDTF">2021-03-30T08:03:14Z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0x010100253158CAFC2DDF4B9EFD91BB8C75E918</vt:lpwstr>
  </property>
  <property fmtid="{D5CDD505-2E9C-101B-9397-08002B2CF9AE}" pid="3" name="CCMIsSharedOnOneDrive">
    <vt:bool>false</vt:bool>
  </property>
  <property fmtid="{D5CDD505-2E9C-101B-9397-08002B2CF9AE}" pid="4" name="CCMOneDriveID">
    <vt:lpwstr/>
  </property>
  <property fmtid="{D5CDD505-2E9C-101B-9397-08002B2CF9AE}" pid="5" name="CCMOneDriveOwnerID">
    <vt:lpwstr/>
  </property>
  <property fmtid="{D5CDD505-2E9C-101B-9397-08002B2CF9AE}" pid="6" name="CCMOneDriveItemID">
    <vt:lpwstr/>
  </property>
  <property fmtid="{D5CDD505-2E9C-101B-9397-08002B2CF9AE}" pid="7" name="CCMSystem">
    <vt:lpwstr> </vt:lpwstr>
  </property>
  <property fmtid="{D5CDD505-2E9C-101B-9397-08002B2CF9AE}" pid="8" name="CCMEventContext">
    <vt:lpwstr>e06b3c1a-b8e1-45d6-9118-779268ce042f</vt:lpwstr>
  </property>
  <property fmtid="{D5CDD505-2E9C-101B-9397-08002B2CF9AE}" pid="9" name="Dokumenttype">
    <vt:lpwstr/>
  </property>
</Properties>
</file>