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485" yWindow="180" windowWidth="12315" windowHeight="10545" activeTab="1"/>
  </bookViews>
  <sheets>
    <sheet name="oversigt alle anlæg" sheetId="1" r:id="rId1"/>
    <sheet name="BILAG 3 TILBUDSLISTE" sheetId="17" r:id="rId2"/>
    <sheet name="Bogensevej 89" sheetId="7" r:id="rId3"/>
    <sheet name="Højagervej 8" sheetId="8" r:id="rId4"/>
    <sheet name="Middelfart" sheetId="9" r:id="rId5"/>
    <sheet name="Nr. Aaby" sheetId="10" r:id="rId6"/>
    <sheet name="Gelsted" sheetId="12" r:id="rId7"/>
    <sheet name="Køstrup" sheetId="13" r:id="rId8"/>
    <sheet name="Container leje" sheetId="15" r:id="rId9"/>
    <sheet name="supplerende ydelser" sheetId="6" r:id="rId10"/>
  </sheets>
  <calcPr calcId="145621"/>
</workbook>
</file>

<file path=xl/calcChain.xml><?xml version="1.0" encoding="utf-8"?>
<calcChain xmlns="http://schemas.openxmlformats.org/spreadsheetml/2006/main">
  <c r="E13" i="17" l="1"/>
  <c r="D22" i="6"/>
  <c r="E23" i="6" l="1"/>
  <c r="E12" i="17" l="1"/>
  <c r="E11" i="17"/>
  <c r="E10" i="17"/>
  <c r="E9" i="17"/>
  <c r="E8" i="17"/>
  <c r="E7" i="17"/>
  <c r="E6" i="17"/>
  <c r="H7" i="8" l="1"/>
  <c r="H17" i="13"/>
  <c r="E5" i="6"/>
  <c r="E8" i="6" l="1"/>
  <c r="H18" i="9" l="1"/>
  <c r="H18" i="13" l="1"/>
  <c r="H18" i="12"/>
  <c r="H17" i="10" l="1"/>
  <c r="H5" i="7" l="1"/>
  <c r="H20" i="9"/>
  <c r="E15" i="6" l="1"/>
  <c r="E14" i="6"/>
  <c r="E13" i="6"/>
  <c r="E12" i="6"/>
  <c r="E10" i="6"/>
  <c r="E9" i="6"/>
  <c r="E7" i="6"/>
  <c r="E6" i="6"/>
  <c r="E4" i="6"/>
  <c r="E8" i="15"/>
  <c r="E7" i="15"/>
  <c r="E6" i="15"/>
  <c r="E5" i="15"/>
  <c r="E4" i="15"/>
  <c r="I34" i="1"/>
  <c r="H34" i="1"/>
  <c r="G34" i="1"/>
  <c r="F34" i="1"/>
  <c r="E16" i="6" l="1"/>
  <c r="E25" i="6" s="1"/>
  <c r="D13" i="17" s="1"/>
  <c r="E9" i="15"/>
  <c r="D12" i="17" s="1"/>
  <c r="H24" i="13" l="1"/>
  <c r="H23" i="13"/>
  <c r="H22" i="13"/>
  <c r="H21" i="13"/>
  <c r="H20" i="13"/>
  <c r="H19" i="13"/>
  <c r="H16" i="13"/>
  <c r="H15" i="13"/>
  <c r="H14" i="13"/>
  <c r="H13" i="13"/>
  <c r="H12" i="13"/>
  <c r="H11" i="13"/>
  <c r="H10" i="13"/>
  <c r="H9" i="13"/>
  <c r="H8" i="13"/>
  <c r="H7" i="13"/>
  <c r="H6" i="13"/>
  <c r="H5" i="13"/>
  <c r="H24" i="12"/>
  <c r="H23" i="12"/>
  <c r="H22" i="12"/>
  <c r="H21" i="12"/>
  <c r="H20" i="12"/>
  <c r="H19" i="12"/>
  <c r="H16" i="12"/>
  <c r="H15" i="12"/>
  <c r="H14" i="12"/>
  <c r="H13" i="12"/>
  <c r="H12" i="12"/>
  <c r="H11" i="12"/>
  <c r="H10" i="12"/>
  <c r="H9" i="12"/>
  <c r="H8" i="12"/>
  <c r="H7" i="12"/>
  <c r="H6" i="12"/>
  <c r="H5" i="12"/>
  <c r="H23" i="10"/>
  <c r="H22" i="10"/>
  <c r="H21" i="10"/>
  <c r="H20" i="10"/>
  <c r="H19" i="10"/>
  <c r="H18" i="10"/>
  <c r="H15" i="10"/>
  <c r="H14" i="10"/>
  <c r="H13" i="10"/>
  <c r="H12" i="10"/>
  <c r="H11" i="10"/>
  <c r="H10" i="10"/>
  <c r="H9" i="10"/>
  <c r="H8" i="10"/>
  <c r="H7" i="10"/>
  <c r="H6" i="10"/>
  <c r="H5" i="10"/>
  <c r="H25" i="9"/>
  <c r="H23" i="9"/>
  <c r="H22" i="9"/>
  <c r="H21" i="9"/>
  <c r="H19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24" i="9"/>
  <c r="H6" i="8"/>
  <c r="H5" i="8"/>
  <c r="H8" i="8"/>
  <c r="H6" i="7"/>
  <c r="D6" i="17" s="1"/>
  <c r="H9" i="8" l="1"/>
  <c r="D7" i="17" s="1"/>
  <c r="H25" i="13"/>
  <c r="D11" i="17" s="1"/>
  <c r="H25" i="12"/>
  <c r="D10" i="17" s="1"/>
  <c r="H24" i="10"/>
  <c r="D9" i="17" s="1"/>
  <c r="K11" i="1"/>
  <c r="J11" i="1"/>
  <c r="H26" i="9"/>
  <c r="D8" i="17" s="1"/>
  <c r="D14" i="17" l="1"/>
</calcChain>
</file>

<file path=xl/sharedStrings.xml><?xml version="1.0" encoding="utf-8"?>
<sst xmlns="http://schemas.openxmlformats.org/spreadsheetml/2006/main" count="547" uniqueCount="174">
  <si>
    <t>Gips</t>
  </si>
  <si>
    <t>Rent papir</t>
  </si>
  <si>
    <t>Rent pap</t>
  </si>
  <si>
    <t>Odense Nord Miljøcenter</t>
  </si>
  <si>
    <t>Bogensevej 89, 5500 Middelfart</t>
  </si>
  <si>
    <t>Bronzevej 6, 6000 Kolding</t>
  </si>
  <si>
    <t>Havemøbler</t>
  </si>
  <si>
    <t>Kommunejern</t>
  </si>
  <si>
    <t>Marius Pedersen A/S</t>
  </si>
  <si>
    <t>Virkelyst 10, 6000 Kolding</t>
  </si>
  <si>
    <t>Blød plast -Plastfolie</t>
  </si>
  <si>
    <t>Ren Beton</t>
  </si>
  <si>
    <t>Sanitet og porcelæn</t>
  </si>
  <si>
    <t>Trykimprægneret træ - udetræ</t>
  </si>
  <si>
    <t>Reiling Glasrecycing Danmark Aps</t>
  </si>
  <si>
    <t>Krumtappen 11, 6580 Vamdrup</t>
  </si>
  <si>
    <t>Produkthandler Jørgen Rasmussen A/S</t>
  </si>
  <si>
    <t>Fynsvej 52D, 5500 Middelfart</t>
  </si>
  <si>
    <t>Strandløkkevej 100, 5270 Odense N</t>
  </si>
  <si>
    <t>Isolering</t>
  </si>
  <si>
    <t>Energnist I/S</t>
  </si>
  <si>
    <t>Stena Recycling A/S</t>
  </si>
  <si>
    <t>Vestfyns Affalds- og Deponeringsanlæg IS</t>
  </si>
  <si>
    <t>Gamle Mursten Aps</t>
  </si>
  <si>
    <t>Skotlandsvej 16, 5700 Svendborg</t>
  </si>
  <si>
    <t>Geestruplund 2, 6534 Agerskov</t>
  </si>
  <si>
    <t>Scrap Solutions A/S (Tidligere RenoFyn)</t>
  </si>
  <si>
    <t>Norreco Agerskov A/S -Mijodan A/S (tidligere RGS Nordic)</t>
  </si>
  <si>
    <t>Modtageadresse</t>
  </si>
  <si>
    <t>Tung transport</t>
  </si>
  <si>
    <t>x</t>
  </si>
  <si>
    <t>4 akslet (forventet)</t>
  </si>
  <si>
    <t>Affaldsfraktion</t>
  </si>
  <si>
    <t>Metalvej 10, 6000 Kolding</t>
  </si>
  <si>
    <t>Hverdage</t>
  </si>
  <si>
    <t>Middelfart</t>
  </si>
  <si>
    <t>Nr. Aaby</t>
  </si>
  <si>
    <t>Køstrup</t>
  </si>
  <si>
    <t>Gelsted</t>
  </si>
  <si>
    <t>Alle enhedspriser er i DKK og ekskl. Moms</t>
  </si>
  <si>
    <t>Antal transporter/år (forventet)</t>
  </si>
  <si>
    <t>Bogensevej 89</t>
  </si>
  <si>
    <t>Højagervej 8</t>
  </si>
  <si>
    <t>Ydelse</t>
  </si>
  <si>
    <t>Timepris ved anden kørsel af containere (bestilles i ContainerTrol. Hvor afhentnings og modtageadresse oplyses)</t>
  </si>
  <si>
    <t>Timepris ved ekstraordinær hastetøminng (som ikke er bestilt i ContainerTrol)</t>
  </si>
  <si>
    <t>Tillæg for hastetømning - tømning af container</t>
  </si>
  <si>
    <t xml:space="preserve">Gemidan/Komptek </t>
  </si>
  <si>
    <t>Drivervej 8, 6670 Holsted</t>
  </si>
  <si>
    <t>Blandet papir og pap fra husstandindsamling på omlastestation</t>
  </si>
  <si>
    <t>Madaffald (Bioaffald) på omlastestation</t>
  </si>
  <si>
    <t>Flasker og konservesglas  farvede skår på omlastestation</t>
  </si>
  <si>
    <t>Flasker og konservesglas farvede skår</t>
  </si>
  <si>
    <t>Husstandsindsamlet småt metal og dåser på omlastestation</t>
  </si>
  <si>
    <t>Mursten til direkte genbrug</t>
  </si>
  <si>
    <t>Tegl og blandede brokker</t>
  </si>
  <si>
    <t xml:space="preserve">GENBRUGSPLADSER </t>
  </si>
  <si>
    <t>Deponeringsegnet bygningsaffald inkl. brandtomt/aske</t>
  </si>
  <si>
    <t>Hårdt plast og PVC</t>
  </si>
  <si>
    <t>Småt brandbart fra genbrugspladser</t>
  </si>
  <si>
    <t>Asbest eternit - hårde plader</t>
  </si>
  <si>
    <t>SUM</t>
  </si>
  <si>
    <t>kran</t>
  </si>
  <si>
    <t>OMLASTESTATIONER</t>
  </si>
  <si>
    <t>"Stort brændbart" - sum af polstrede møbler, indetræ, og brændbart&gt;1m fra genbrugspladser</t>
  </si>
  <si>
    <t>Anlæg</t>
  </si>
  <si>
    <t>OMLASTESTATION Bogensevej 89, 5500 Middelfart</t>
  </si>
  <si>
    <t>Modtageanlæg</t>
  </si>
  <si>
    <t xml:space="preserve">SUM B1 overføres til tilbudsliste </t>
  </si>
  <si>
    <t>Transporter/år (antal)</t>
  </si>
  <si>
    <t>Enhedspris pr. transport (DKK ekskl. Moms)</t>
  </si>
  <si>
    <t xml:space="preserve"> Pris/år (DKK ekskl. Moms)</t>
  </si>
  <si>
    <t>TILBUDSPRISER</t>
  </si>
  <si>
    <t>OMLASTESTATION Højagervej 8, 5500 Middelfart</t>
  </si>
  <si>
    <t>GENBRUGSPLADS Middelfart, Fynsvej 100, 5500 Middelfart</t>
  </si>
  <si>
    <t>Tung transport - forventet (x)</t>
  </si>
  <si>
    <t>X</t>
  </si>
  <si>
    <t xml:space="preserve">SUM M1 overføres til tilbudsliste </t>
  </si>
  <si>
    <t>Forventede transporter fyldte containere/år (antal)</t>
  </si>
  <si>
    <t>Fyldte containere</t>
  </si>
  <si>
    <t>GENBRUGSPLADS Nr. Aaby, Margaardvej 47, 5580 Nr. Aaby</t>
  </si>
  <si>
    <t xml:space="preserve">SUM N1 overføres til tilbudsliste </t>
  </si>
  <si>
    <t xml:space="preserve">SUM H1 overføres til tilbudsliste </t>
  </si>
  <si>
    <t>OVERSIGT ALLE ANLÆG</t>
  </si>
  <si>
    <t>Alle priser angives i Danske Kroner (DKK) ekskl. moms</t>
  </si>
  <si>
    <t>SUM B1</t>
  </si>
  <si>
    <t>SUM H1</t>
  </si>
  <si>
    <t>SUM M1</t>
  </si>
  <si>
    <t>SUM N1</t>
  </si>
  <si>
    <t>SUM G1</t>
  </si>
  <si>
    <t>SUM K1</t>
  </si>
  <si>
    <t>SUM C1</t>
  </si>
  <si>
    <t>Containerleje</t>
  </si>
  <si>
    <t>Sum</t>
  </si>
  <si>
    <t>Undertegnede tilbyder at transportere affald på de i udbudsmaterialet anførte vilkår, til følgende priser:</t>
  </si>
  <si>
    <t>SUM S1</t>
  </si>
  <si>
    <t>Supplerende ydelser overføres til hovedtilbudsliste</t>
  </si>
  <si>
    <t>Supplerende ydelser</t>
  </si>
  <si>
    <t>I alt</t>
  </si>
  <si>
    <t>Forventet antal  ydelser pr. år</t>
  </si>
  <si>
    <t>Enhedspris pr. ydelse (DKK ekskl. Moms)</t>
  </si>
  <si>
    <t xml:space="preserve"> Pris pr. år                              (DKK ekskl. Moms)</t>
  </si>
  <si>
    <t>Forgæves fremmøde ved fejl-bestillinger</t>
  </si>
  <si>
    <t>Ugedag</t>
  </si>
  <si>
    <t>UDFYLDES AF TILBUDSGIVER</t>
  </si>
  <si>
    <t>Container type</t>
  </si>
  <si>
    <t>Container størrelse (m3)</t>
  </si>
  <si>
    <t>10 - 15 m3</t>
  </si>
  <si>
    <t>29 - 40  m3</t>
  </si>
  <si>
    <t>16 - 25 m3</t>
  </si>
  <si>
    <t>15 - 20 m3</t>
  </si>
  <si>
    <t>større end 20 m3</t>
  </si>
  <si>
    <t>Enhedspris pr. container for leje i ét år                               (DKK ekskl. Moms)</t>
  </si>
  <si>
    <t>Timepris ved anden kørsel af containere (bestilles i Containertrol. Hvor afhentnings og modtageadresse oplyses)</t>
  </si>
  <si>
    <t>Lørdage, søn- og helligdage</t>
  </si>
  <si>
    <t>OMLASTESTATION Bogensevej 89</t>
  </si>
  <si>
    <t>OMLASTESTATION Højagervej 8</t>
  </si>
  <si>
    <t xml:space="preserve">GENBRUGSPLADS Middelfart </t>
  </si>
  <si>
    <t>GENBRUGSPLADS Nr. Aaby</t>
  </si>
  <si>
    <t>GENBRUGSPLADS Gelsted</t>
  </si>
  <si>
    <t>GENBRUGSPLADS Køstrup</t>
  </si>
  <si>
    <t>Tilbudssum 
(DKK/år ekskl. moms)</t>
  </si>
  <si>
    <t>Langelandsvej 20A, 5800 Nyborg</t>
  </si>
  <si>
    <t>Tetrapak</t>
  </si>
  <si>
    <t>÷</t>
  </si>
  <si>
    <t>Tilbudssum T1</t>
  </si>
  <si>
    <t>Navn på modtageanlæg</t>
  </si>
  <si>
    <t>Flasker og konservesglas (farvede skår)</t>
  </si>
  <si>
    <t>Kompost - returlæs fra VAD, Bogensevej 89 til Middelfart genbrugsplads</t>
  </si>
  <si>
    <t>"Stort brændbart" - sum af polstrede møbler, indetræ, og brændbart &gt;1m+B14 fra genbrugspladser</t>
  </si>
  <si>
    <t>"Stort brændbart" - sum af polstrede møbler, indetræ, og brændbart &gt;1m fra genbrugspladser</t>
  </si>
  <si>
    <t>Kompost - returlæs fra VAD, Bogensevej 89 til Nørre Aaby genbrugsplads</t>
  </si>
  <si>
    <t>Kompost - returlæs fra VAD, Bogensevej 89 til Gelsted genbrugsplads</t>
  </si>
  <si>
    <t>Kompost - returlæs fra VAD, Bogensevej 89 til Køstrup genbrugsplads</t>
  </si>
  <si>
    <t>Kompost - returlæs fra VAD til genbrugspladserne</t>
  </si>
  <si>
    <t>Genbrugspladser</t>
  </si>
  <si>
    <t>Middelfart genbrugsplads</t>
  </si>
  <si>
    <t>Fynsvej 100, 5500 Middelfart</t>
  </si>
  <si>
    <t>Nr. aaby genbrugsplads</t>
  </si>
  <si>
    <t>Margaardvej 47, 5580 Nr. Aaby</t>
  </si>
  <si>
    <t>Gelsted genbrugsplads</t>
  </si>
  <si>
    <t>GENBRUGSPLADS Gelsted, Søndergade 78, 5591 Gelsted</t>
  </si>
  <si>
    <t>Søndergade 78, 5591 Gelsted</t>
  </si>
  <si>
    <t>GENBRUGSPLADS Køstrup, Juelsmindevej 53, 5464 Brenderup</t>
  </si>
  <si>
    <t>Køstrup genbrugsplads</t>
  </si>
  <si>
    <t>Juelsmindevej 53, 5464 Brenderup</t>
  </si>
  <si>
    <t>Hele vinduer / knust vinduesglas</t>
  </si>
  <si>
    <t>Dåser drikkevarer fra genbrugspladser</t>
  </si>
  <si>
    <t>Dåser fra genbrugspladser</t>
  </si>
  <si>
    <t>Ombytning eller flytning af container når bilen er på pladsen</t>
  </si>
  <si>
    <t>Industrivej 15, 7000 Fredericia - OBS! Ind- og udvejning foretages på Fredericia Genbrugsplads, Nordre Kobbelvej 9, 7000 Fredericia</t>
  </si>
  <si>
    <t>Industrivej 15, 7000 Fredericia - OBS! Ind- og udvejning foretages på Fredericis Genbrugsplads, Nordre Kobbelvej 9, 7000 Fredericia</t>
  </si>
  <si>
    <t>P. Fournaise A/S</t>
  </si>
  <si>
    <t>Ombytning eller flytning af container, når bilen er på pladsen</t>
  </si>
  <si>
    <t>Tillæg for hastetømning - ombytning eller flytning af container</t>
  </si>
  <si>
    <t>åben med kroghejs</t>
  </si>
  <si>
    <t>Lukket med kroghejs</t>
  </si>
  <si>
    <t>Forventet antal containere der skal lejes ved kontraktstart</t>
  </si>
  <si>
    <t xml:space="preserve">SUM G1 overføres til tilbudsliste </t>
  </si>
  <si>
    <t xml:space="preserve">SUM K1 overføres til tilbudsliste </t>
  </si>
  <si>
    <t>Bilag 3 Tilbudsliste</t>
  </si>
  <si>
    <t>Udfyldt tilbudsliste i %</t>
  </si>
  <si>
    <t>Vejledning:</t>
  </si>
  <si>
    <t xml:space="preserve">I bedes udfylde alle gule felter i de følgende faner, når der er indtastet en værdi/pris bliver feltet grønt. </t>
  </si>
  <si>
    <t>For at sikre jer, at I har indtastet en værdi i alle felter, viser kolonne E hvor mange procent af tilbudslisten I har udfyldt, for hver adresse</t>
  </si>
  <si>
    <t>I skal sikre jer, at alle adresser er 100 % udfyldt, ellers er jeres tilbud ukonditionsmæssigt</t>
  </si>
  <si>
    <t>Tillæg til enhedspriser ved weekendkørsel</t>
  </si>
  <si>
    <t>Sum af tranporter som udføres i weekends (DKK excl. moms)</t>
  </si>
  <si>
    <t>Delsum 1</t>
  </si>
  <si>
    <t>weekend tillæg pr. år                              (DKK ekskl. Moms)</t>
  </si>
  <si>
    <t>Lørdage- søn- og helligdage</t>
  </si>
  <si>
    <t>Delsum 2</t>
  </si>
  <si>
    <t>Procentvis tillæg til enhedspriser for transporter på lørdage, søn- og helligdage (%)</t>
  </si>
  <si>
    <t>Supplerende ydelser (delsum 1 + delsum 2) overføres til hovedtilbudsliste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</si>
</sst>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Verdan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.5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theme="1"/>
      <name val="Verdana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ck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5" fillId="0" borderId="0" xfId="0" applyFont="1"/>
    <xf numFmtId="0" fontId="7" fillId="7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vertical="center" wrapText="1"/>
    </xf>
    <xf numFmtId="0" fontId="0" fillId="0" borderId="0" xfId="0" applyFill="1" applyAlignment="1">
      <alignment horizontal="center" wrapText="1"/>
    </xf>
    <xf numFmtId="0" fontId="2" fillId="0" borderId="0" xfId="0" applyFont="1" applyAlignment="1">
      <alignment wrapText="1"/>
    </xf>
    <xf numFmtId="0" fontId="0" fillId="8" borderId="0" xfId="0" applyFill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8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9" fillId="0" borderId="0" xfId="0" applyFont="1" applyFill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11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2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11" borderId="1" xfId="0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1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14" borderId="1" xfId="0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12" borderId="1" xfId="0" applyFill="1" applyBorder="1" applyAlignment="1">
      <alignment wrapText="1"/>
    </xf>
    <xf numFmtId="0" fontId="0" fillId="4" borderId="1" xfId="0" applyFont="1" applyFill="1" applyBorder="1" applyAlignment="1">
      <alignment horizontal="center" wrapText="1"/>
    </xf>
    <xf numFmtId="0" fontId="0" fillId="16" borderId="1" xfId="0" applyFill="1" applyBorder="1" applyAlignment="1">
      <alignment horizontal="center" wrapText="1"/>
    </xf>
    <xf numFmtId="0" fontId="0" fillId="0" borderId="0" xfId="0" applyBorder="1"/>
    <xf numFmtId="0" fontId="2" fillId="4" borderId="4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wrapText="1"/>
    </xf>
    <xf numFmtId="0" fontId="3" fillId="0" borderId="0" xfId="1" applyFont="1" applyFill="1" applyBorder="1" applyAlignment="1">
      <alignment wrapText="1"/>
    </xf>
    <xf numFmtId="0" fontId="10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horizontal="right" wrapText="1"/>
    </xf>
    <xf numFmtId="0" fontId="0" fillId="19" borderId="1" xfId="0" applyFill="1" applyBorder="1" applyAlignment="1">
      <alignment horizontal="center" wrapText="1"/>
    </xf>
    <xf numFmtId="0" fontId="3" fillId="11" borderId="1" xfId="1" applyFont="1" applyFill="1" applyBorder="1" applyAlignment="1">
      <alignment wrapText="1"/>
    </xf>
    <xf numFmtId="0" fontId="2" fillId="19" borderId="1" xfId="0" applyFont="1" applyFill="1" applyBorder="1" applyAlignment="1">
      <alignment horizontal="center" wrapText="1"/>
    </xf>
    <xf numFmtId="0" fontId="3" fillId="11" borderId="1" xfId="1" applyFont="1" applyFill="1" applyBorder="1" applyAlignment="1">
      <alignment horizontal="center" wrapText="1"/>
    </xf>
    <xf numFmtId="0" fontId="0" fillId="11" borderId="1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wrapText="1"/>
    </xf>
    <xf numFmtId="0" fontId="0" fillId="11" borderId="1" xfId="0" applyFont="1" applyFill="1" applyBorder="1" applyAlignment="1">
      <alignment wrapText="1"/>
    </xf>
    <xf numFmtId="0" fontId="2" fillId="11" borderId="0" xfId="0" applyFont="1" applyFill="1" applyAlignment="1">
      <alignment wrapText="1"/>
    </xf>
    <xf numFmtId="0" fontId="2" fillId="5" borderId="0" xfId="0" applyFont="1" applyFill="1" applyAlignment="1">
      <alignment wrapText="1"/>
    </xf>
    <xf numFmtId="0" fontId="11" fillId="0" borderId="0" xfId="0" applyFont="1" applyFill="1" applyBorder="1" applyAlignment="1">
      <alignment wrapText="1"/>
    </xf>
    <xf numFmtId="0" fontId="0" fillId="4" borderId="5" xfId="0" applyFill="1" applyBorder="1" applyAlignment="1">
      <alignment horizontal="center" wrapText="1"/>
    </xf>
    <xf numFmtId="0" fontId="15" fillId="0" borderId="0" xfId="0" applyFont="1"/>
    <xf numFmtId="0" fontId="14" fillId="0" borderId="0" xfId="0" applyFont="1"/>
    <xf numFmtId="0" fontId="14" fillId="15" borderId="1" xfId="0" applyFont="1" applyFill="1" applyBorder="1" applyAlignment="1">
      <alignment horizontal="center" vertical="center"/>
    </xf>
    <xf numFmtId="0" fontId="14" fillId="15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left" vertical="center"/>
    </xf>
    <xf numFmtId="4" fontId="14" fillId="11" borderId="1" xfId="0" applyNumberFormat="1" applyFont="1" applyFill="1" applyBorder="1" applyAlignment="1">
      <alignment horizontal="center" vertical="center"/>
    </xf>
    <xf numFmtId="0" fontId="15" fillId="18" borderId="1" xfId="0" applyFont="1" applyFill="1" applyBorder="1" applyAlignment="1">
      <alignment horizontal="left" vertical="center"/>
    </xf>
    <xf numFmtId="0" fontId="15" fillId="19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13" borderId="1" xfId="0" applyFont="1" applyFill="1" applyBorder="1" applyAlignment="1">
      <alignment horizontal="left" vertical="center"/>
    </xf>
    <xf numFmtId="0" fontId="2" fillId="14" borderId="1" xfId="0" applyFont="1" applyFill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0" fillId="8" borderId="7" xfId="0" applyFill="1" applyBorder="1" applyAlignment="1">
      <alignment horizontal="center" wrapText="1"/>
    </xf>
    <xf numFmtId="0" fontId="0" fillId="8" borderId="7" xfId="0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0" fontId="7" fillId="7" borderId="2" xfId="0" applyFont="1" applyFill="1" applyBorder="1" applyAlignment="1">
      <alignment wrapText="1"/>
    </xf>
    <xf numFmtId="0" fontId="7" fillId="4" borderId="2" xfId="0" applyFont="1" applyFill="1" applyBorder="1" applyAlignment="1">
      <alignment vertical="center" wrapText="1"/>
    </xf>
    <xf numFmtId="0" fontId="5" fillId="0" borderId="0" xfId="0" applyFont="1" applyFill="1"/>
    <xf numFmtId="0" fontId="14" fillId="0" borderId="0" xfId="0" applyFont="1" applyAlignment="1">
      <alignment wrapText="1"/>
    </xf>
    <xf numFmtId="0" fontId="4" fillId="0" borderId="0" xfId="0" applyFont="1" applyFill="1" applyAlignment="1">
      <alignment vertical="center"/>
    </xf>
    <xf numFmtId="0" fontId="15" fillId="21" borderId="1" xfId="0" applyFont="1" applyFill="1" applyBorder="1"/>
    <xf numFmtId="0" fontId="14" fillId="22" borderId="0" xfId="0" applyFont="1" applyFill="1"/>
    <xf numFmtId="0" fontId="0" fillId="0" borderId="1" xfId="0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18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0" fillId="11" borderId="0" xfId="0" applyFill="1"/>
    <xf numFmtId="0" fontId="0" fillId="11" borderId="0" xfId="0" applyFill="1" applyBorder="1" applyAlignment="1">
      <alignment wrapText="1"/>
    </xf>
    <xf numFmtId="0" fontId="7" fillId="0" borderId="0" xfId="0" applyFont="1" applyFill="1" applyBorder="1" applyAlignment="1">
      <alignment vertical="center" wrapText="1"/>
    </xf>
    <xf numFmtId="4" fontId="0" fillId="0" borderId="0" xfId="0" applyNumberFormat="1"/>
    <xf numFmtId="4" fontId="2" fillId="4" borderId="1" xfId="0" applyNumberFormat="1" applyFont="1" applyFill="1" applyBorder="1" applyAlignment="1">
      <alignment horizontal="center" wrapText="1"/>
    </xf>
    <xf numFmtId="4" fontId="0" fillId="5" borderId="1" xfId="0" applyNumberFormat="1" applyFill="1" applyBorder="1" applyAlignment="1" applyProtection="1">
      <alignment horizontal="center" wrapText="1"/>
      <protection locked="0"/>
    </xf>
    <xf numFmtId="4" fontId="0" fillId="11" borderId="1" xfId="0" applyNumberFormat="1" applyFill="1" applyBorder="1" applyAlignment="1">
      <alignment horizontal="center" wrapText="1"/>
    </xf>
    <xf numFmtId="4" fontId="10" fillId="2" borderId="1" xfId="1" applyNumberFormat="1" applyFont="1" applyFill="1" applyBorder="1" applyAlignment="1">
      <alignment wrapText="1"/>
    </xf>
    <xf numFmtId="4" fontId="0" fillId="2" borderId="1" xfId="0" applyNumberFormat="1" applyFill="1" applyBorder="1" applyAlignment="1">
      <alignment horizontal="center" wrapText="1"/>
    </xf>
    <xf numFmtId="4" fontId="0" fillId="0" borderId="0" xfId="0" applyNumberFormat="1" applyFill="1" applyBorder="1" applyAlignment="1">
      <alignment horizontal="center" wrapText="1"/>
    </xf>
    <xf numFmtId="4" fontId="0" fillId="0" borderId="0" xfId="0" applyNumberFormat="1" applyFill="1" applyBorder="1"/>
    <xf numFmtId="4" fontId="0" fillId="0" borderId="0" xfId="0" applyNumberFormat="1" applyFill="1"/>
    <xf numFmtId="4" fontId="2" fillId="0" borderId="0" xfId="0" applyNumberFormat="1" applyFont="1" applyFill="1" applyBorder="1" applyAlignment="1">
      <alignment horizontal="center" wrapText="1"/>
    </xf>
    <xf numFmtId="4" fontId="10" fillId="0" borderId="0" xfId="1" applyNumberFormat="1" applyFont="1" applyFill="1" applyBorder="1" applyAlignment="1">
      <alignment wrapText="1"/>
    </xf>
    <xf numFmtId="4" fontId="0" fillId="11" borderId="1" xfId="0" applyNumberFormat="1" applyFont="1" applyFill="1" applyBorder="1" applyAlignment="1">
      <alignment horizontal="center" wrapText="1"/>
    </xf>
    <xf numFmtId="4" fontId="6" fillId="5" borderId="8" xfId="0" applyNumberFormat="1" applyFont="1" applyFill="1" applyBorder="1" applyAlignment="1"/>
    <xf numFmtId="4" fontId="5" fillId="0" borderId="0" xfId="0" applyNumberFormat="1" applyFont="1"/>
    <xf numFmtId="0" fontId="7" fillId="4" borderId="8" xfId="0" applyFont="1" applyFill="1" applyBorder="1" applyAlignment="1">
      <alignment horizontal="center" vertical="center" wrapText="1"/>
    </xf>
    <xf numFmtId="4" fontId="0" fillId="5" borderId="10" xfId="0" applyNumberFormat="1" applyFill="1" applyBorder="1" applyAlignment="1" applyProtection="1">
      <alignment horizontal="center" wrapText="1"/>
      <protection locked="0"/>
    </xf>
    <xf numFmtId="4" fontId="0" fillId="5" borderId="9" xfId="0" applyNumberFormat="1" applyFill="1" applyBorder="1" applyAlignment="1" applyProtection="1">
      <alignment horizontal="center" wrapText="1"/>
      <protection locked="0"/>
    </xf>
    <xf numFmtId="0" fontId="7" fillId="7" borderId="8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wrapText="1"/>
    </xf>
    <xf numFmtId="0" fontId="17" fillId="23" borderId="13" xfId="0" applyFont="1" applyFill="1" applyBorder="1" applyAlignment="1">
      <alignment horizontal="center" wrapText="1"/>
    </xf>
    <xf numFmtId="0" fontId="17" fillId="23" borderId="14" xfId="0" applyFont="1" applyFill="1" applyBorder="1" applyAlignment="1">
      <alignment horizontal="center" wrapText="1"/>
    </xf>
    <xf numFmtId="4" fontId="7" fillId="4" borderId="16" xfId="0" applyNumberFormat="1" applyFont="1" applyFill="1" applyBorder="1" applyAlignment="1">
      <alignment horizontal="center" vertical="center" wrapText="1"/>
    </xf>
    <xf numFmtId="4" fontId="7" fillId="7" borderId="16" xfId="0" applyNumberFormat="1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vertical="center" wrapText="1"/>
    </xf>
    <xf numFmtId="0" fontId="6" fillId="5" borderId="23" xfId="0" applyFont="1" applyFill="1" applyBorder="1" applyAlignment="1"/>
    <xf numFmtId="4" fontId="7" fillId="3" borderId="22" xfId="0" applyNumberFormat="1" applyFont="1" applyFill="1" applyBorder="1" applyAlignment="1">
      <alignment vertical="center" wrapText="1"/>
    </xf>
    <xf numFmtId="4" fontId="6" fillId="5" borderId="0" xfId="0" applyNumberFormat="1" applyFont="1" applyFill="1" applyBorder="1" applyAlignment="1">
      <alignment wrapText="1"/>
    </xf>
    <xf numFmtId="4" fontId="17" fillId="23" borderId="13" xfId="0" applyNumberFormat="1" applyFont="1" applyFill="1" applyBorder="1" applyAlignment="1">
      <alignment horizontal="center" wrapText="1"/>
    </xf>
    <xf numFmtId="4" fontId="17" fillId="23" borderId="14" xfId="0" applyNumberFormat="1" applyFont="1" applyFill="1" applyBorder="1" applyAlignment="1">
      <alignment horizontal="center" wrapText="1"/>
    </xf>
    <xf numFmtId="4" fontId="0" fillId="0" borderId="8" xfId="0" applyNumberFormat="1" applyFill="1" applyBorder="1" applyAlignment="1"/>
    <xf numFmtId="4" fontId="15" fillId="0" borderId="0" xfId="0" applyNumberFormat="1" applyFont="1"/>
    <xf numFmtId="9" fontId="14" fillId="0" borderId="1" xfId="2" applyFont="1" applyBorder="1" applyAlignment="1">
      <alignment horizontal="center"/>
    </xf>
    <xf numFmtId="4" fontId="14" fillId="15" borderId="1" xfId="0" applyNumberFormat="1" applyFont="1" applyFill="1" applyBorder="1" applyAlignment="1">
      <alignment horizontal="center" vertical="center" wrapText="1"/>
    </xf>
    <xf numFmtId="4" fontId="14" fillId="11" borderId="1" xfId="0" applyNumberFormat="1" applyFont="1" applyFill="1" applyBorder="1" applyAlignment="1">
      <alignment horizontal="center"/>
    </xf>
    <xf numFmtId="0" fontId="14" fillId="24" borderId="1" xfId="0" applyFont="1" applyFill="1" applyBorder="1" applyAlignment="1">
      <alignment horizontal="left" vertical="center"/>
    </xf>
    <xf numFmtId="4" fontId="14" fillId="24" borderId="1" xfId="0" applyNumberFormat="1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wrapText="1"/>
    </xf>
    <xf numFmtId="0" fontId="8" fillId="3" borderId="26" xfId="0" applyFont="1" applyFill="1" applyBorder="1" applyAlignment="1">
      <alignment vertical="center" wrapText="1"/>
    </xf>
    <xf numFmtId="0" fontId="5" fillId="0" borderId="0" xfId="0" applyFont="1" applyAlignment="1"/>
    <xf numFmtId="4" fontId="8" fillId="3" borderId="20" xfId="0" applyNumberFormat="1" applyFont="1" applyFill="1" applyBorder="1" applyAlignment="1">
      <alignment vertical="center" wrapText="1"/>
    </xf>
    <xf numFmtId="4" fontId="8" fillId="3" borderId="21" xfId="0" applyNumberFormat="1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4" fontId="5" fillId="7" borderId="25" xfId="0" applyNumberFormat="1" applyFont="1" applyFill="1" applyBorder="1" applyAlignment="1">
      <alignment horizontal="center" vertical="center"/>
    </xf>
    <xf numFmtId="4" fontId="19" fillId="3" borderId="29" xfId="0" applyNumberFormat="1" applyFont="1" applyFill="1" applyBorder="1" applyAlignment="1">
      <alignment horizontal="center" vertical="center" wrapText="1"/>
    </xf>
    <xf numFmtId="4" fontId="7" fillId="3" borderId="22" xfId="0" applyNumberFormat="1" applyFont="1" applyFill="1" applyBorder="1" applyAlignment="1">
      <alignment horizontal="center" vertical="center" wrapText="1"/>
    </xf>
    <xf numFmtId="4" fontId="7" fillId="3" borderId="30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1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12" fillId="17" borderId="4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2" fillId="18" borderId="4" xfId="0" applyFont="1" applyFill="1" applyBorder="1" applyAlignment="1">
      <alignment horizontal="center" wrapText="1"/>
    </xf>
    <xf numFmtId="0" fontId="12" fillId="18" borderId="6" xfId="0" applyFont="1" applyFill="1" applyBorder="1" applyAlignment="1">
      <alignment horizontal="center" wrapText="1"/>
    </xf>
    <xf numFmtId="0" fontId="13" fillId="18" borderId="6" xfId="0" applyFont="1" applyFill="1" applyBorder="1" applyAlignment="1">
      <alignment horizontal="center" wrapText="1"/>
    </xf>
    <xf numFmtId="0" fontId="13" fillId="18" borderId="5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14" fillId="19" borderId="4" xfId="0" applyFont="1" applyFill="1" applyBorder="1" applyAlignment="1">
      <alignment horizontal="center" wrapText="1"/>
    </xf>
    <xf numFmtId="0" fontId="14" fillId="19" borderId="6" xfId="0" applyFont="1" applyFill="1" applyBorder="1" applyAlignment="1">
      <alignment horizontal="center" wrapText="1"/>
    </xf>
    <xf numFmtId="0" fontId="14" fillId="19" borderId="5" xfId="0" applyFont="1" applyFill="1" applyBorder="1" applyAlignment="1">
      <alignment horizontal="center" wrapText="1"/>
    </xf>
    <xf numFmtId="0" fontId="14" fillId="20" borderId="4" xfId="0" applyFont="1" applyFill="1" applyBorder="1" applyAlignment="1">
      <alignment horizontal="center" wrapText="1"/>
    </xf>
    <xf numFmtId="0" fontId="14" fillId="20" borderId="6" xfId="0" applyFont="1" applyFill="1" applyBorder="1" applyAlignment="1">
      <alignment horizontal="center" wrapText="1"/>
    </xf>
    <xf numFmtId="0" fontId="14" fillId="20" borderId="5" xfId="0" applyFont="1" applyFill="1" applyBorder="1" applyAlignment="1">
      <alignment horizontal="center" wrapText="1"/>
    </xf>
    <xf numFmtId="4" fontId="6" fillId="5" borderId="8" xfId="0" applyNumberFormat="1" applyFont="1" applyFill="1" applyBorder="1" applyAlignment="1"/>
    <xf numFmtId="4" fontId="0" fillId="5" borderId="8" xfId="0" applyNumberFormat="1" applyFill="1" applyBorder="1" applyAlignment="1"/>
    <xf numFmtId="0" fontId="14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14" fillId="20" borderId="1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6" fillId="4" borderId="15" xfId="0" applyFont="1" applyFill="1" applyBorder="1" applyAlignment="1">
      <alignment vertical="center" wrapText="1"/>
    </xf>
    <xf numFmtId="0" fontId="7" fillId="4" borderId="15" xfId="0" applyFont="1" applyFill="1" applyBorder="1" applyAlignment="1">
      <alignment vertical="center" wrapText="1"/>
    </xf>
    <xf numFmtId="0" fontId="16" fillId="7" borderId="18" xfId="0" applyFont="1" applyFill="1" applyBorder="1" applyAlignment="1">
      <alignment vertical="center" wrapText="1"/>
    </xf>
    <xf numFmtId="0" fontId="16" fillId="7" borderId="15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vertical="center" wrapText="1"/>
    </xf>
    <xf numFmtId="0" fontId="8" fillId="3" borderId="21" xfId="0" applyFont="1" applyFill="1" applyBorder="1" applyAlignment="1">
      <alignment vertical="center" wrapText="1"/>
    </xf>
    <xf numFmtId="0" fontId="8" fillId="3" borderId="27" xfId="0" applyFont="1" applyFill="1" applyBorder="1" applyAlignment="1">
      <alignment vertical="center" wrapText="1"/>
    </xf>
    <xf numFmtId="0" fontId="8" fillId="3" borderId="28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vertical="center" wrapText="1"/>
    </xf>
    <xf numFmtId="0" fontId="7" fillId="7" borderId="18" xfId="0" applyFont="1" applyFill="1" applyBorder="1" applyAlignment="1">
      <alignment vertical="center" wrapText="1"/>
    </xf>
    <xf numFmtId="0" fontId="7" fillId="7" borderId="15" xfId="0" applyFont="1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7" fillId="4" borderId="17" xfId="0" applyFont="1" applyFill="1" applyBorder="1" applyAlignment="1">
      <alignment vertical="center" wrapText="1"/>
    </xf>
    <xf numFmtId="9" fontId="0" fillId="5" borderId="9" xfId="2" applyFont="1" applyFill="1" applyBorder="1" applyAlignment="1" applyProtection="1">
      <alignment horizontal="center" wrapText="1"/>
      <protection locked="0"/>
    </xf>
  </cellXfs>
  <cellStyles count="3">
    <cellStyle name="Normal" xfId="0" builtinId="0"/>
    <cellStyle name="Normal_Husholdningsaffald" xfId="1"/>
    <cellStyle name="Procent" xfId="2" builtinId="5"/>
  </cellStyles>
  <dxfs count="10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S146"/>
  <sheetViews>
    <sheetView zoomScale="115" zoomScaleNormal="115" workbookViewId="0">
      <selection activeCell="B24" sqref="B24"/>
    </sheetView>
  </sheetViews>
  <sheetFormatPr defaultRowHeight="15" x14ac:dyDescent="0.25"/>
  <cols>
    <col min="1" max="1" width="9.140625" style="1"/>
    <col min="2" max="2" width="56.28515625" style="1" customWidth="1"/>
    <col min="3" max="3" width="39.140625" style="1" customWidth="1"/>
    <col min="4" max="4" width="34.140625" style="1" customWidth="1"/>
    <col min="5" max="7" width="18.28515625" style="11" customWidth="1"/>
    <col min="8" max="8" width="16.85546875" style="11" customWidth="1"/>
    <col min="9" max="9" width="17" style="11" customWidth="1"/>
    <col min="10" max="10" width="16.28515625" style="11" customWidth="1"/>
    <col min="11" max="11" width="15.42578125" style="11" customWidth="1"/>
    <col min="12" max="13" width="19.85546875" style="2" customWidth="1"/>
    <col min="14" max="14" width="27.28515625" style="2" customWidth="1"/>
    <col min="15" max="15" width="24.42578125" style="2" customWidth="1"/>
    <col min="16" max="16" width="23.42578125" style="2" customWidth="1"/>
    <col min="17" max="17" width="22" style="2" customWidth="1"/>
    <col min="18" max="18" width="24.28515625" style="2" customWidth="1"/>
    <col min="19" max="16384" width="9.140625" style="1"/>
  </cols>
  <sheetData>
    <row r="1" spans="2:19" x14ac:dyDescent="0.25">
      <c r="B1" s="62" t="s">
        <v>83</v>
      </c>
      <c r="E1" s="24"/>
      <c r="L1" s="6"/>
      <c r="M1" s="6"/>
      <c r="N1" s="6"/>
      <c r="O1" s="6"/>
      <c r="P1" s="6"/>
      <c r="Q1" s="6"/>
      <c r="R1" s="6"/>
      <c r="S1" s="5"/>
    </row>
    <row r="2" spans="2:19" x14ac:dyDescent="0.25">
      <c r="L2" s="6"/>
      <c r="M2" s="6"/>
      <c r="N2" s="6"/>
      <c r="O2" s="6"/>
      <c r="P2" s="6"/>
      <c r="Q2" s="6"/>
      <c r="R2" s="6"/>
      <c r="S2" s="5"/>
    </row>
    <row r="3" spans="2:19" x14ac:dyDescent="0.25">
      <c r="B3" s="25" t="s">
        <v>32</v>
      </c>
      <c r="C3" s="150" t="s">
        <v>28</v>
      </c>
      <c r="D3" s="150"/>
      <c r="E3" s="26" t="s">
        <v>29</v>
      </c>
      <c r="F3" s="18" t="s">
        <v>35</v>
      </c>
      <c r="G3" s="25" t="s">
        <v>36</v>
      </c>
      <c r="H3" s="27" t="s">
        <v>38</v>
      </c>
      <c r="I3" s="28" t="s">
        <v>37</v>
      </c>
      <c r="J3" s="19" t="s">
        <v>41</v>
      </c>
      <c r="K3" s="29" t="s">
        <v>42</v>
      </c>
      <c r="L3" s="1"/>
      <c r="M3" s="1"/>
      <c r="N3" s="4"/>
      <c r="O3" s="4"/>
      <c r="P3" s="4"/>
      <c r="Q3" s="4"/>
      <c r="R3" s="4"/>
      <c r="S3" s="5"/>
    </row>
    <row r="4" spans="2:19" ht="45" x14ac:dyDescent="0.25">
      <c r="B4" s="30"/>
      <c r="C4" s="30" t="s">
        <v>126</v>
      </c>
      <c r="D4" s="30" t="s">
        <v>28</v>
      </c>
      <c r="E4" s="56" t="s">
        <v>31</v>
      </c>
      <c r="F4" s="3" t="s">
        <v>40</v>
      </c>
      <c r="G4" s="3" t="s">
        <v>40</v>
      </c>
      <c r="H4" s="3" t="s">
        <v>40</v>
      </c>
      <c r="I4" s="3" t="s">
        <v>40</v>
      </c>
      <c r="J4" s="3" t="s">
        <v>40</v>
      </c>
      <c r="K4" s="3" t="s">
        <v>40</v>
      </c>
      <c r="L4" s="4"/>
      <c r="M4" s="4"/>
      <c r="N4" s="4"/>
      <c r="O4" s="4"/>
      <c r="P4" s="4"/>
      <c r="Q4" s="4"/>
      <c r="R4" s="4"/>
      <c r="S4" s="5"/>
    </row>
    <row r="5" spans="2:19" x14ac:dyDescent="0.25">
      <c r="B5" s="21" t="s">
        <v>63</v>
      </c>
      <c r="C5" s="21"/>
      <c r="D5" s="21"/>
      <c r="E5" s="56"/>
      <c r="F5" s="21"/>
      <c r="G5" s="21"/>
      <c r="H5" s="21"/>
      <c r="I5" s="21"/>
      <c r="J5" s="21"/>
      <c r="K5" s="21"/>
      <c r="L5" s="4"/>
      <c r="M5" s="4"/>
      <c r="N5" s="4"/>
      <c r="O5" s="4"/>
      <c r="P5" s="4"/>
      <c r="Q5" s="4"/>
      <c r="R5" s="4"/>
      <c r="S5" s="5"/>
    </row>
    <row r="6" spans="2:19" s="13" customFormat="1" x14ac:dyDescent="0.25">
      <c r="B6" s="32" t="s">
        <v>50</v>
      </c>
      <c r="C6" s="33" t="s">
        <v>47</v>
      </c>
      <c r="D6" s="33" t="s">
        <v>48</v>
      </c>
      <c r="E6" s="54"/>
      <c r="F6" s="45"/>
      <c r="G6" s="45"/>
      <c r="H6" s="45"/>
      <c r="I6" s="45"/>
      <c r="J6" s="17">
        <v>279</v>
      </c>
      <c r="K6" s="17"/>
      <c r="L6" s="6"/>
      <c r="M6" s="6"/>
      <c r="N6" s="6"/>
      <c r="O6" s="6"/>
      <c r="P6" s="6"/>
      <c r="Q6" s="6"/>
      <c r="R6" s="6"/>
      <c r="S6" s="15"/>
    </row>
    <row r="7" spans="2:19" s="13" customFormat="1" x14ac:dyDescent="0.25">
      <c r="B7" s="32" t="s">
        <v>51</v>
      </c>
      <c r="C7" s="23" t="s">
        <v>14</v>
      </c>
      <c r="D7" s="23" t="s">
        <v>15</v>
      </c>
      <c r="E7" s="54" t="s">
        <v>30</v>
      </c>
      <c r="F7" s="45"/>
      <c r="G7" s="45"/>
      <c r="H7" s="45"/>
      <c r="I7" s="45"/>
      <c r="J7" s="17"/>
      <c r="K7" s="17">
        <v>104</v>
      </c>
      <c r="L7" s="6"/>
      <c r="M7" s="6"/>
      <c r="N7" s="6"/>
      <c r="O7" s="6"/>
      <c r="P7" s="6"/>
      <c r="Q7" s="6"/>
      <c r="R7" s="6"/>
      <c r="S7" s="15"/>
    </row>
    <row r="8" spans="2:19" s="13" customFormat="1" ht="30" x14ac:dyDescent="0.25">
      <c r="B8" s="32" t="s">
        <v>49</v>
      </c>
      <c r="C8" s="23" t="s">
        <v>8</v>
      </c>
      <c r="D8" s="23" t="s">
        <v>9</v>
      </c>
      <c r="E8" s="54"/>
      <c r="F8" s="45"/>
      <c r="G8" s="45"/>
      <c r="H8" s="45"/>
      <c r="I8" s="45"/>
      <c r="J8" s="17"/>
      <c r="K8" s="17">
        <v>312</v>
      </c>
      <c r="L8" s="6"/>
      <c r="M8" s="6"/>
      <c r="N8" s="6"/>
      <c r="O8" s="6"/>
      <c r="P8" s="6"/>
      <c r="Q8" s="6"/>
      <c r="R8" s="6"/>
      <c r="S8" s="15"/>
    </row>
    <row r="9" spans="2:19" s="13" customFormat="1" x14ac:dyDescent="0.25">
      <c r="B9" s="32" t="s">
        <v>123</v>
      </c>
      <c r="C9" s="37" t="s">
        <v>26</v>
      </c>
      <c r="D9" s="37" t="s">
        <v>122</v>
      </c>
      <c r="E9" s="54"/>
      <c r="F9" s="45"/>
      <c r="G9" s="45"/>
      <c r="H9" s="45"/>
      <c r="I9" s="45"/>
      <c r="J9" s="90"/>
      <c r="K9" s="90">
        <v>12</v>
      </c>
      <c r="L9" s="6"/>
      <c r="M9" s="6"/>
      <c r="N9" s="6"/>
      <c r="O9" s="6"/>
      <c r="P9" s="6"/>
      <c r="Q9" s="6"/>
      <c r="R9" s="6"/>
      <c r="S9" s="15"/>
    </row>
    <row r="10" spans="2:19" s="13" customFormat="1" x14ac:dyDescent="0.25">
      <c r="B10" s="32" t="s">
        <v>53</v>
      </c>
      <c r="C10" s="23" t="s">
        <v>21</v>
      </c>
      <c r="D10" s="23" t="s">
        <v>33</v>
      </c>
      <c r="E10" s="54"/>
      <c r="F10" s="45"/>
      <c r="G10" s="45"/>
      <c r="H10" s="45"/>
      <c r="I10" s="45"/>
      <c r="J10" s="17"/>
      <c r="K10" s="17">
        <v>72</v>
      </c>
      <c r="L10" s="16"/>
      <c r="M10" s="6"/>
      <c r="N10" s="6"/>
      <c r="O10" s="6"/>
      <c r="P10" s="6"/>
      <c r="Q10" s="6"/>
      <c r="R10" s="6"/>
      <c r="S10" s="15"/>
    </row>
    <row r="11" spans="2:19" s="13" customFormat="1" x14ac:dyDescent="0.25">
      <c r="B11" s="39" t="s">
        <v>61</v>
      </c>
      <c r="C11" s="23"/>
      <c r="D11" s="23"/>
      <c r="E11" s="54"/>
      <c r="F11" s="45"/>
      <c r="G11" s="45"/>
      <c r="H11" s="45"/>
      <c r="I11" s="45"/>
      <c r="J11" s="41">
        <f>SUM(J6:J10)</f>
        <v>279</v>
      </c>
      <c r="K11" s="41">
        <f>SUM(K7:K10)</f>
        <v>500</v>
      </c>
      <c r="L11" s="16"/>
      <c r="M11" s="6"/>
      <c r="N11" s="6"/>
      <c r="O11" s="6"/>
      <c r="P11" s="6"/>
      <c r="Q11" s="6"/>
      <c r="R11" s="6"/>
      <c r="S11" s="15"/>
    </row>
    <row r="12" spans="2:19" x14ac:dyDescent="0.25">
      <c r="B12" s="20" t="s">
        <v>56</v>
      </c>
      <c r="C12" s="34"/>
      <c r="D12" s="34"/>
      <c r="E12" s="43"/>
      <c r="F12" s="151"/>
      <c r="G12" s="152"/>
      <c r="H12" s="152"/>
      <c r="I12" s="152"/>
      <c r="J12" s="34"/>
      <c r="K12" s="34"/>
      <c r="L12" s="6"/>
      <c r="M12" s="6"/>
      <c r="N12" s="6"/>
      <c r="O12" s="6"/>
      <c r="P12" s="6"/>
      <c r="Q12" s="6"/>
      <c r="R12" s="6"/>
      <c r="S12" s="5"/>
    </row>
    <row r="13" spans="2:19" x14ac:dyDescent="0.25">
      <c r="B13" s="32" t="s">
        <v>1</v>
      </c>
      <c r="C13" s="23" t="s">
        <v>8</v>
      </c>
      <c r="D13" s="23" t="s">
        <v>9</v>
      </c>
      <c r="E13" s="54"/>
      <c r="F13" s="17">
        <v>5</v>
      </c>
      <c r="G13" s="17">
        <v>2</v>
      </c>
      <c r="H13" s="17">
        <v>2</v>
      </c>
      <c r="I13" s="17">
        <v>2</v>
      </c>
      <c r="J13" s="45"/>
      <c r="K13" s="45"/>
      <c r="L13" s="6" t="s">
        <v>30</v>
      </c>
      <c r="M13" s="6"/>
      <c r="N13" s="6"/>
      <c r="O13" s="6"/>
      <c r="P13" s="6"/>
      <c r="Q13" s="6"/>
      <c r="R13" s="6"/>
      <c r="S13" s="5"/>
    </row>
    <row r="14" spans="2:19" x14ac:dyDescent="0.25">
      <c r="B14" s="32" t="s">
        <v>2</v>
      </c>
      <c r="C14" s="23" t="s">
        <v>8</v>
      </c>
      <c r="D14" s="23" t="s">
        <v>9</v>
      </c>
      <c r="E14" s="54"/>
      <c r="F14" s="17">
        <v>120</v>
      </c>
      <c r="G14" s="17">
        <v>12</v>
      </c>
      <c r="H14" s="17">
        <v>24</v>
      </c>
      <c r="I14" s="17">
        <v>48</v>
      </c>
      <c r="J14" s="45"/>
      <c r="K14" s="45"/>
      <c r="L14" s="6"/>
      <c r="M14" s="6"/>
      <c r="N14" s="6"/>
      <c r="O14" s="6"/>
      <c r="P14" s="6"/>
      <c r="Q14" s="6"/>
      <c r="R14" s="6"/>
      <c r="S14" s="5"/>
    </row>
    <row r="15" spans="2:19" x14ac:dyDescent="0.25">
      <c r="B15" s="32" t="s">
        <v>52</v>
      </c>
      <c r="C15" s="23" t="s">
        <v>14</v>
      </c>
      <c r="D15" s="23" t="s">
        <v>15</v>
      </c>
      <c r="E15" s="54" t="s">
        <v>30</v>
      </c>
      <c r="F15" s="17">
        <v>1</v>
      </c>
      <c r="G15" s="17">
        <v>1</v>
      </c>
      <c r="H15" s="17">
        <v>1</v>
      </c>
      <c r="I15" s="17">
        <v>1</v>
      </c>
      <c r="J15" s="45"/>
      <c r="K15" s="45"/>
      <c r="L15" s="6"/>
      <c r="M15" s="6"/>
      <c r="N15" s="6"/>
      <c r="O15" s="6"/>
      <c r="P15" s="6"/>
      <c r="Q15" s="6"/>
      <c r="R15" s="6"/>
      <c r="S15" s="5"/>
    </row>
    <row r="16" spans="2:19" x14ac:dyDescent="0.25">
      <c r="B16" s="32" t="s">
        <v>57</v>
      </c>
      <c r="C16" s="23" t="s">
        <v>3</v>
      </c>
      <c r="D16" s="23" t="s">
        <v>18</v>
      </c>
      <c r="E16" s="54" t="s">
        <v>30</v>
      </c>
      <c r="F16" s="17">
        <v>42</v>
      </c>
      <c r="G16" s="17">
        <v>10</v>
      </c>
      <c r="H16" s="17">
        <v>11</v>
      </c>
      <c r="I16" s="17">
        <v>18</v>
      </c>
      <c r="J16" s="45"/>
      <c r="K16" s="45"/>
      <c r="L16" s="6"/>
      <c r="M16" s="6"/>
      <c r="N16" s="6"/>
      <c r="O16" s="6"/>
      <c r="P16" s="6"/>
      <c r="Q16" s="6"/>
      <c r="R16" s="6"/>
      <c r="S16" s="5"/>
    </row>
    <row r="17" spans="2:19" x14ac:dyDescent="0.25">
      <c r="B17" s="32" t="s">
        <v>60</v>
      </c>
      <c r="C17" s="23" t="s">
        <v>3</v>
      </c>
      <c r="D17" s="23" t="s">
        <v>18</v>
      </c>
      <c r="E17" s="54" t="s">
        <v>30</v>
      </c>
      <c r="F17" s="17">
        <v>63</v>
      </c>
      <c r="G17" s="17">
        <v>14</v>
      </c>
      <c r="H17" s="17">
        <v>24</v>
      </c>
      <c r="I17" s="17">
        <v>40</v>
      </c>
      <c r="J17" s="45"/>
      <c r="K17" s="45"/>
      <c r="L17" s="6"/>
      <c r="M17" s="6"/>
      <c r="N17" s="6"/>
      <c r="O17" s="6"/>
      <c r="P17" s="6"/>
      <c r="Q17" s="6"/>
      <c r="R17" s="6"/>
      <c r="S17" s="5"/>
    </row>
    <row r="18" spans="2:19" s="2" customFormat="1" x14ac:dyDescent="0.25">
      <c r="B18" s="32" t="s">
        <v>54</v>
      </c>
      <c r="C18" s="35" t="s">
        <v>23</v>
      </c>
      <c r="D18" s="23" t="s">
        <v>24</v>
      </c>
      <c r="E18" s="54" t="s">
        <v>30</v>
      </c>
      <c r="F18" s="17">
        <v>12</v>
      </c>
      <c r="G18" s="17">
        <v>3</v>
      </c>
      <c r="H18" s="17">
        <v>4</v>
      </c>
      <c r="I18" s="17">
        <v>3</v>
      </c>
      <c r="J18" s="45"/>
      <c r="K18" s="45"/>
      <c r="L18" s="6"/>
      <c r="M18" s="6"/>
      <c r="N18" s="6"/>
      <c r="O18" s="6"/>
      <c r="P18" s="6"/>
      <c r="Q18" s="6"/>
      <c r="R18" s="6"/>
      <c r="S18" s="6"/>
    </row>
    <row r="19" spans="2:19" x14ac:dyDescent="0.25">
      <c r="B19" s="32" t="s">
        <v>55</v>
      </c>
      <c r="C19" s="23" t="s">
        <v>22</v>
      </c>
      <c r="D19" s="23" t="s">
        <v>4</v>
      </c>
      <c r="E19" s="54" t="s">
        <v>30</v>
      </c>
      <c r="F19" s="17">
        <v>169</v>
      </c>
      <c r="G19" s="17">
        <v>19</v>
      </c>
      <c r="H19" s="17">
        <v>26</v>
      </c>
      <c r="I19" s="17">
        <v>51</v>
      </c>
      <c r="J19" s="45"/>
      <c r="K19" s="45"/>
      <c r="L19" s="6"/>
      <c r="M19" s="6"/>
      <c r="N19" s="6"/>
      <c r="O19" s="6"/>
      <c r="P19" s="6"/>
      <c r="Q19" s="6"/>
      <c r="R19" s="6"/>
      <c r="S19" s="5"/>
    </row>
    <row r="20" spans="2:19" x14ac:dyDescent="0.25">
      <c r="B20" s="32" t="s">
        <v>11</v>
      </c>
      <c r="C20" s="23" t="s">
        <v>22</v>
      </c>
      <c r="D20" s="23" t="s">
        <v>4</v>
      </c>
      <c r="E20" s="54" t="s">
        <v>30</v>
      </c>
      <c r="F20" s="17">
        <v>81</v>
      </c>
      <c r="G20" s="17">
        <v>16</v>
      </c>
      <c r="H20" s="17">
        <v>17</v>
      </c>
      <c r="I20" s="17">
        <v>28</v>
      </c>
      <c r="J20" s="45"/>
      <c r="K20" s="45"/>
      <c r="L20" s="6"/>
      <c r="M20" s="6"/>
      <c r="N20" s="6"/>
      <c r="O20" s="6"/>
      <c r="P20" s="6"/>
      <c r="Q20" s="6"/>
      <c r="R20" s="6"/>
      <c r="S20" s="5"/>
    </row>
    <row r="21" spans="2:19" ht="30" x14ac:dyDescent="0.25">
      <c r="B21" s="32" t="s">
        <v>12</v>
      </c>
      <c r="C21" s="23" t="s">
        <v>27</v>
      </c>
      <c r="D21" s="23" t="s">
        <v>25</v>
      </c>
      <c r="E21" s="54" t="s">
        <v>30</v>
      </c>
      <c r="F21" s="17">
        <v>12</v>
      </c>
      <c r="G21" s="17">
        <v>3</v>
      </c>
      <c r="H21" s="17">
        <v>4</v>
      </c>
      <c r="I21" s="17">
        <v>5</v>
      </c>
      <c r="J21" s="45"/>
      <c r="K21" s="45"/>
      <c r="L21" s="6"/>
      <c r="M21" s="6"/>
      <c r="N21" s="6"/>
      <c r="O21" s="6"/>
      <c r="P21" s="6"/>
      <c r="Q21" s="6"/>
      <c r="R21" s="6"/>
      <c r="S21" s="5"/>
    </row>
    <row r="22" spans="2:19" ht="30" x14ac:dyDescent="0.25">
      <c r="B22" s="32" t="s">
        <v>64</v>
      </c>
      <c r="C22" s="40" t="s">
        <v>22</v>
      </c>
      <c r="D22" s="23" t="s">
        <v>4</v>
      </c>
      <c r="E22" s="54"/>
      <c r="F22" s="44">
        <v>695</v>
      </c>
      <c r="G22" s="44">
        <v>128</v>
      </c>
      <c r="H22" s="44">
        <v>127</v>
      </c>
      <c r="I22" s="44">
        <v>204</v>
      </c>
      <c r="J22" s="45"/>
      <c r="K22" s="45"/>
      <c r="L22" s="6"/>
      <c r="M22" s="6"/>
      <c r="N22" s="6"/>
      <c r="O22" s="6"/>
      <c r="P22" s="6"/>
      <c r="Q22" s="6"/>
      <c r="R22" s="6"/>
      <c r="S22" s="5"/>
    </row>
    <row r="23" spans="2:19" x14ac:dyDescent="0.25">
      <c r="B23" s="32" t="s">
        <v>59</v>
      </c>
      <c r="C23" s="23" t="s">
        <v>20</v>
      </c>
      <c r="D23" s="23" t="s">
        <v>5</v>
      </c>
      <c r="E23" s="54"/>
      <c r="F23" s="17">
        <v>212</v>
      </c>
      <c r="G23" s="17">
        <v>50</v>
      </c>
      <c r="H23" s="17">
        <v>62</v>
      </c>
      <c r="I23" s="17">
        <v>58</v>
      </c>
      <c r="J23" s="45"/>
      <c r="K23" s="45"/>
      <c r="L23" s="6"/>
      <c r="M23" s="6"/>
      <c r="N23" s="6"/>
      <c r="O23" s="6"/>
      <c r="P23" s="6"/>
      <c r="Q23" s="6"/>
      <c r="R23" s="6"/>
      <c r="S23" s="5"/>
    </row>
    <row r="24" spans="2:19" ht="15.75" customHeight="1" x14ac:dyDescent="0.25">
      <c r="B24" s="32" t="s">
        <v>13</v>
      </c>
      <c r="C24" s="23" t="s">
        <v>22</v>
      </c>
      <c r="D24" s="23" t="s">
        <v>4</v>
      </c>
      <c r="E24" s="54"/>
      <c r="F24" s="17">
        <v>254</v>
      </c>
      <c r="G24" s="91" t="s">
        <v>124</v>
      </c>
      <c r="H24" s="17">
        <v>44</v>
      </c>
      <c r="I24" s="17">
        <v>62</v>
      </c>
      <c r="J24" s="45"/>
      <c r="K24" s="45"/>
      <c r="L24" s="6"/>
      <c r="M24" s="6"/>
      <c r="N24" s="6"/>
      <c r="O24" s="6"/>
      <c r="P24" s="6"/>
      <c r="Q24" s="6"/>
      <c r="R24" s="6"/>
      <c r="S24" s="5"/>
    </row>
    <row r="25" spans="2:19" x14ac:dyDescent="0.25">
      <c r="B25" s="32" t="s">
        <v>7</v>
      </c>
      <c r="C25" s="23" t="s">
        <v>16</v>
      </c>
      <c r="D25" s="23" t="s">
        <v>17</v>
      </c>
      <c r="E25" s="54"/>
      <c r="F25" s="17">
        <v>240</v>
      </c>
      <c r="G25" s="17">
        <v>48</v>
      </c>
      <c r="H25" s="17">
        <v>60</v>
      </c>
      <c r="I25" s="17">
        <v>72</v>
      </c>
      <c r="J25" s="45"/>
      <c r="K25" s="45"/>
      <c r="L25" s="6"/>
      <c r="M25" s="6"/>
      <c r="N25" s="6"/>
      <c r="O25" s="6"/>
      <c r="P25" s="6"/>
      <c r="Q25" s="6"/>
      <c r="R25" s="6"/>
      <c r="S25" s="5"/>
    </row>
    <row r="26" spans="2:19" x14ac:dyDescent="0.25">
      <c r="B26" s="32" t="s">
        <v>147</v>
      </c>
      <c r="C26" s="94" t="s">
        <v>21</v>
      </c>
      <c r="D26" s="94" t="s">
        <v>33</v>
      </c>
      <c r="E26" s="54"/>
      <c r="F26" s="95">
        <v>12</v>
      </c>
      <c r="G26" s="95">
        <v>1</v>
      </c>
      <c r="H26" s="95">
        <v>1</v>
      </c>
      <c r="I26" s="95">
        <v>1</v>
      </c>
      <c r="J26" s="45"/>
      <c r="K26" s="45"/>
      <c r="L26" s="6"/>
      <c r="M26" s="6"/>
      <c r="N26" s="6"/>
      <c r="O26" s="6"/>
      <c r="P26" s="6"/>
      <c r="Q26" s="6"/>
      <c r="R26" s="6"/>
      <c r="S26" s="5"/>
    </row>
    <row r="27" spans="2:19" x14ac:dyDescent="0.25">
      <c r="B27" s="32" t="s">
        <v>58</v>
      </c>
      <c r="C27" s="35" t="s">
        <v>26</v>
      </c>
      <c r="D27" s="23" t="s">
        <v>122</v>
      </c>
      <c r="E27" s="54"/>
      <c r="F27" s="17">
        <v>132</v>
      </c>
      <c r="G27" s="17">
        <v>40</v>
      </c>
      <c r="H27" s="17">
        <v>47</v>
      </c>
      <c r="I27" s="17">
        <v>67</v>
      </c>
      <c r="J27" s="45"/>
      <c r="K27" s="45"/>
      <c r="L27" s="6"/>
      <c r="M27" s="6"/>
      <c r="N27" s="6"/>
      <c r="O27" s="6"/>
      <c r="P27" s="6"/>
      <c r="Q27" s="6"/>
      <c r="R27" s="6"/>
      <c r="S27" s="5"/>
    </row>
    <row r="28" spans="2:19" x14ac:dyDescent="0.25">
      <c r="B28" s="32" t="s">
        <v>6</v>
      </c>
      <c r="C28" s="35" t="s">
        <v>26</v>
      </c>
      <c r="D28" s="89" t="s">
        <v>122</v>
      </c>
      <c r="E28" s="54"/>
      <c r="F28" s="17" t="s">
        <v>62</v>
      </c>
      <c r="G28" s="17" t="s">
        <v>62</v>
      </c>
      <c r="H28" s="17" t="s">
        <v>62</v>
      </c>
      <c r="I28" s="17" t="s">
        <v>62</v>
      </c>
      <c r="J28" s="45"/>
      <c r="K28" s="45"/>
      <c r="L28" s="6"/>
      <c r="M28" s="6"/>
      <c r="N28" s="6"/>
      <c r="O28" s="6"/>
      <c r="P28" s="6"/>
      <c r="Q28" s="6"/>
      <c r="R28" s="6"/>
      <c r="S28" s="5"/>
    </row>
    <row r="29" spans="2:19" x14ac:dyDescent="0.25">
      <c r="B29" s="32" t="s">
        <v>10</v>
      </c>
      <c r="C29" s="35" t="s">
        <v>26</v>
      </c>
      <c r="D29" s="89" t="s">
        <v>122</v>
      </c>
      <c r="E29" s="54"/>
      <c r="F29" s="17">
        <v>14</v>
      </c>
      <c r="G29" s="17">
        <v>29</v>
      </c>
      <c r="H29" s="17">
        <v>24</v>
      </c>
      <c r="I29" s="17">
        <v>45</v>
      </c>
      <c r="J29" s="45"/>
      <c r="K29" s="45"/>
      <c r="L29" s="6"/>
      <c r="M29" s="6"/>
      <c r="N29" s="6"/>
      <c r="O29" s="6"/>
      <c r="P29" s="6"/>
      <c r="Q29" s="6"/>
      <c r="R29" s="6"/>
      <c r="S29" s="5"/>
    </row>
    <row r="30" spans="2:19" x14ac:dyDescent="0.25">
      <c r="B30" s="32" t="s">
        <v>0</v>
      </c>
      <c r="C30" s="23" t="s">
        <v>22</v>
      </c>
      <c r="D30" s="23" t="s">
        <v>4</v>
      </c>
      <c r="E30" s="54"/>
      <c r="F30" s="17">
        <v>26</v>
      </c>
      <c r="G30" s="17">
        <v>10</v>
      </c>
      <c r="H30" s="17">
        <v>9</v>
      </c>
      <c r="I30" s="17">
        <v>15</v>
      </c>
      <c r="J30" s="45"/>
      <c r="K30" s="45"/>
      <c r="L30" s="6"/>
      <c r="M30" s="6"/>
      <c r="N30" s="6"/>
      <c r="O30" s="6"/>
      <c r="P30" s="6"/>
      <c r="Q30" s="6"/>
      <c r="R30" s="6"/>
      <c r="S30" s="5"/>
    </row>
    <row r="31" spans="2:19" ht="60" x14ac:dyDescent="0.25">
      <c r="B31" s="32" t="s">
        <v>146</v>
      </c>
      <c r="C31" s="23" t="s">
        <v>152</v>
      </c>
      <c r="D31" s="23" t="s">
        <v>151</v>
      </c>
      <c r="E31" s="54"/>
      <c r="F31" s="17">
        <v>59</v>
      </c>
      <c r="G31" s="17">
        <v>13</v>
      </c>
      <c r="H31" s="17">
        <v>12</v>
      </c>
      <c r="I31" s="17">
        <v>25</v>
      </c>
      <c r="J31" s="45"/>
      <c r="K31" s="45"/>
      <c r="L31" s="6"/>
      <c r="M31" s="6"/>
      <c r="N31" s="6"/>
      <c r="O31" s="6"/>
      <c r="P31" s="6"/>
      <c r="Q31" s="6"/>
      <c r="R31" s="6"/>
      <c r="S31" s="5"/>
    </row>
    <row r="32" spans="2:19" x14ac:dyDescent="0.25">
      <c r="B32" s="32" t="s">
        <v>134</v>
      </c>
      <c r="C32" s="92" t="s">
        <v>135</v>
      </c>
      <c r="D32" s="92"/>
      <c r="E32" s="54"/>
      <c r="F32" s="93">
        <v>67</v>
      </c>
      <c r="G32" s="93">
        <v>14</v>
      </c>
      <c r="H32" s="93">
        <v>21</v>
      </c>
      <c r="I32" s="93">
        <v>31</v>
      </c>
      <c r="J32" s="45"/>
      <c r="K32" s="45"/>
      <c r="L32" s="6"/>
      <c r="M32" s="6"/>
      <c r="N32" s="6"/>
      <c r="O32" s="6"/>
      <c r="P32" s="6"/>
      <c r="Q32" s="6"/>
      <c r="R32" s="6"/>
      <c r="S32" s="5"/>
    </row>
    <row r="33" spans="2:19" ht="30" x14ac:dyDescent="0.25">
      <c r="B33" s="36" t="s">
        <v>19</v>
      </c>
      <c r="C33" s="23" t="s">
        <v>27</v>
      </c>
      <c r="D33" s="23" t="s">
        <v>25</v>
      </c>
      <c r="E33" s="54"/>
      <c r="F33" s="17">
        <v>22</v>
      </c>
      <c r="G33" s="17">
        <v>3</v>
      </c>
      <c r="H33" s="17">
        <v>2</v>
      </c>
      <c r="I33" s="17">
        <v>4</v>
      </c>
      <c r="J33" s="45"/>
      <c r="K33" s="45"/>
      <c r="L33" s="16"/>
      <c r="M33" s="6"/>
      <c r="N33" s="6"/>
      <c r="O33" s="6"/>
      <c r="P33" s="6"/>
      <c r="Q33" s="6"/>
      <c r="R33" s="6"/>
      <c r="S33" s="5"/>
    </row>
    <row r="34" spans="2:19" x14ac:dyDescent="0.25">
      <c r="B34" s="38"/>
      <c r="C34" s="23"/>
      <c r="D34" s="23"/>
      <c r="E34" s="77" t="s">
        <v>98</v>
      </c>
      <c r="F34" s="41">
        <f>SUM(F13:F33)</f>
        <v>2238</v>
      </c>
      <c r="G34" s="41">
        <f>SUM(G13:G33)</f>
        <v>416</v>
      </c>
      <c r="H34" s="41">
        <f>SUM(H13:H33)</f>
        <v>522</v>
      </c>
      <c r="I34" s="41">
        <f>SUM(I13:I33)</f>
        <v>780</v>
      </c>
      <c r="J34" s="45"/>
      <c r="K34" s="45"/>
      <c r="L34" s="16"/>
      <c r="M34" s="6"/>
      <c r="N34" s="6"/>
      <c r="O34" s="6"/>
      <c r="P34" s="6"/>
      <c r="Q34" s="6"/>
      <c r="R34" s="6"/>
      <c r="S34" s="5"/>
    </row>
    <row r="35" spans="2:19" x14ac:dyDescent="0.25">
      <c r="B35" s="78"/>
      <c r="C35" s="80"/>
      <c r="D35" s="80"/>
      <c r="E35" s="79"/>
      <c r="F35" s="79"/>
      <c r="G35" s="79"/>
      <c r="H35" s="79"/>
      <c r="I35" s="79"/>
      <c r="J35" s="79"/>
      <c r="K35" s="79"/>
      <c r="L35" s="6"/>
      <c r="M35" s="6"/>
      <c r="N35" s="6"/>
      <c r="O35" s="6"/>
      <c r="P35" s="6"/>
      <c r="Q35" s="6"/>
      <c r="R35" s="6"/>
      <c r="S35" s="5"/>
    </row>
    <row r="36" spans="2:19" s="2" customFormat="1" x14ac:dyDescent="0.25">
      <c r="B36" s="63"/>
      <c r="C36" s="6"/>
      <c r="D36" s="6"/>
      <c r="E36" s="16"/>
      <c r="F36" s="16"/>
      <c r="G36" s="16"/>
      <c r="H36" s="14"/>
      <c r="I36" s="16"/>
      <c r="J36" s="16"/>
      <c r="K36" s="16"/>
      <c r="L36" s="6"/>
      <c r="M36" s="6"/>
      <c r="N36" s="6"/>
      <c r="O36" s="6"/>
      <c r="P36" s="6"/>
      <c r="Q36" s="6"/>
      <c r="R36" s="6"/>
      <c r="S36" s="6"/>
    </row>
    <row r="37" spans="2:19" s="2" customFormat="1" x14ac:dyDescent="0.25">
      <c r="B37" s="51"/>
      <c r="C37" s="6"/>
      <c r="D37" s="6"/>
      <c r="E37" s="16"/>
      <c r="F37" s="16"/>
      <c r="G37" s="16"/>
      <c r="H37" s="16"/>
      <c r="I37" s="16"/>
      <c r="J37" s="16"/>
      <c r="K37" s="16"/>
      <c r="L37" s="6"/>
      <c r="M37" s="6"/>
      <c r="N37" s="6"/>
      <c r="O37" s="6"/>
      <c r="P37" s="6"/>
      <c r="Q37" s="6"/>
      <c r="R37" s="6"/>
      <c r="S37" s="6"/>
    </row>
    <row r="38" spans="2:19" s="2" customFormat="1" x14ac:dyDescent="0.25">
      <c r="B38" s="51"/>
      <c r="C38" s="6"/>
      <c r="D38" s="6"/>
      <c r="E38" s="16"/>
      <c r="F38" s="16"/>
      <c r="G38" s="16"/>
      <c r="H38" s="16"/>
      <c r="I38" s="16"/>
      <c r="J38" s="16"/>
      <c r="K38" s="16"/>
      <c r="L38" s="6"/>
      <c r="M38" s="6"/>
      <c r="N38" s="6"/>
      <c r="O38" s="6"/>
      <c r="P38" s="6"/>
      <c r="Q38" s="6"/>
      <c r="R38" s="6"/>
      <c r="S38" s="6"/>
    </row>
    <row r="39" spans="2:19" s="2" customFormat="1" x14ac:dyDescent="0.25">
      <c r="B39" s="51"/>
      <c r="C39" s="6"/>
      <c r="D39" s="6"/>
      <c r="E39" s="16"/>
      <c r="F39" s="16"/>
      <c r="G39" s="16"/>
      <c r="H39" s="16"/>
      <c r="I39" s="16"/>
      <c r="J39" s="16"/>
      <c r="K39" s="16"/>
      <c r="L39" s="6"/>
      <c r="M39" s="6"/>
      <c r="N39" s="6"/>
      <c r="O39" s="6"/>
      <c r="P39" s="6"/>
      <c r="Q39" s="6"/>
      <c r="R39" s="6"/>
      <c r="S39" s="6"/>
    </row>
    <row r="40" spans="2:19" s="2" customFormat="1" x14ac:dyDescent="0.25">
      <c r="B40" s="51"/>
      <c r="C40" s="6"/>
      <c r="D40" s="6"/>
      <c r="E40" s="16"/>
      <c r="F40" s="16"/>
      <c r="G40" s="16"/>
      <c r="H40" s="16"/>
      <c r="I40" s="16"/>
      <c r="J40" s="16"/>
      <c r="K40" s="16"/>
      <c r="L40" s="6"/>
      <c r="M40" s="6"/>
      <c r="N40" s="6"/>
      <c r="O40" s="6"/>
      <c r="P40" s="6"/>
      <c r="Q40" s="6"/>
      <c r="R40" s="6"/>
      <c r="S40" s="6"/>
    </row>
    <row r="41" spans="2:19" s="2" customFormat="1" x14ac:dyDescent="0.25">
      <c r="B41" s="51"/>
      <c r="C41" s="6"/>
      <c r="D41" s="6"/>
      <c r="E41" s="16"/>
      <c r="F41" s="16"/>
      <c r="G41" s="16"/>
      <c r="H41" s="16"/>
      <c r="I41" s="16"/>
      <c r="J41" s="16"/>
      <c r="K41" s="16"/>
      <c r="L41" s="6"/>
      <c r="M41" s="6"/>
      <c r="N41" s="6"/>
      <c r="O41" s="6"/>
      <c r="P41" s="6"/>
      <c r="Q41" s="6"/>
      <c r="R41" s="6"/>
      <c r="S41" s="6"/>
    </row>
    <row r="42" spans="2:19" s="2" customFormat="1" x14ac:dyDescent="0.25">
      <c r="B42" s="51"/>
      <c r="C42" s="6"/>
      <c r="D42" s="6"/>
      <c r="E42" s="16"/>
      <c r="F42" s="16"/>
      <c r="G42" s="16"/>
      <c r="H42" s="16"/>
      <c r="I42" s="16"/>
      <c r="J42" s="16"/>
      <c r="K42" s="16"/>
      <c r="L42" s="6"/>
      <c r="M42" s="6"/>
      <c r="N42" s="6"/>
      <c r="O42" s="6"/>
      <c r="P42" s="6"/>
      <c r="Q42" s="6"/>
      <c r="R42" s="6"/>
      <c r="S42" s="6"/>
    </row>
    <row r="43" spans="2:19" s="2" customFormat="1" x14ac:dyDescent="0.25">
      <c r="B43" s="6"/>
      <c r="C43" s="6"/>
      <c r="D43" s="6"/>
      <c r="E43" s="16"/>
      <c r="F43" s="16"/>
      <c r="G43" s="16"/>
      <c r="H43" s="16"/>
      <c r="I43" s="16"/>
      <c r="J43" s="16"/>
      <c r="K43" s="16"/>
      <c r="L43" s="6"/>
      <c r="M43" s="6"/>
      <c r="N43" s="6"/>
      <c r="O43" s="6"/>
      <c r="P43" s="6"/>
      <c r="Q43" s="6"/>
      <c r="R43" s="6"/>
      <c r="S43" s="6"/>
    </row>
    <row r="44" spans="2:19" s="2" customFormat="1" x14ac:dyDescent="0.25">
      <c r="E44" s="11"/>
      <c r="F44" s="11"/>
      <c r="G44" s="11"/>
      <c r="H44" s="11"/>
      <c r="I44" s="11"/>
      <c r="J44" s="11"/>
      <c r="K44" s="11"/>
      <c r="L44" s="6"/>
      <c r="M44" s="6"/>
      <c r="N44" s="6"/>
      <c r="O44" s="6"/>
      <c r="P44" s="6"/>
      <c r="Q44" s="6"/>
      <c r="R44" s="6"/>
      <c r="S44" s="6"/>
    </row>
    <row r="45" spans="2:19" s="2" customFormat="1" x14ac:dyDescent="0.25">
      <c r="E45" s="11"/>
      <c r="F45" s="11"/>
      <c r="G45" s="11"/>
      <c r="H45" s="11"/>
      <c r="I45" s="11"/>
      <c r="J45" s="11"/>
      <c r="K45" s="11"/>
      <c r="L45" s="6"/>
      <c r="M45" s="6"/>
      <c r="N45" s="6"/>
      <c r="O45" s="6"/>
      <c r="P45" s="6"/>
      <c r="Q45" s="6"/>
      <c r="R45" s="6"/>
      <c r="S45" s="6"/>
    </row>
    <row r="46" spans="2:19" x14ac:dyDescent="0.25">
      <c r="D46" s="2"/>
      <c r="L46" s="6"/>
      <c r="M46" s="6"/>
      <c r="N46" s="6"/>
      <c r="O46" s="6"/>
      <c r="P46" s="6"/>
      <c r="Q46" s="6"/>
      <c r="R46" s="6"/>
      <c r="S46" s="5"/>
    </row>
    <row r="47" spans="2:19" x14ac:dyDescent="0.25">
      <c r="C47" s="5"/>
      <c r="L47" s="6"/>
      <c r="M47" s="6"/>
      <c r="N47" s="6"/>
      <c r="O47" s="6"/>
      <c r="P47" s="6"/>
      <c r="Q47" s="6"/>
      <c r="R47" s="6"/>
      <c r="S47" s="5"/>
    </row>
    <row r="48" spans="2:19" x14ac:dyDescent="0.25">
      <c r="L48" s="6"/>
      <c r="M48" s="6"/>
      <c r="N48" s="6"/>
      <c r="O48" s="6"/>
      <c r="P48" s="6"/>
      <c r="Q48" s="6"/>
      <c r="R48" s="6"/>
      <c r="S48" s="5"/>
    </row>
    <row r="49" spans="5:19" x14ac:dyDescent="0.25">
      <c r="L49" s="6"/>
      <c r="M49" s="6"/>
      <c r="N49" s="6"/>
      <c r="O49" s="6"/>
      <c r="P49" s="6"/>
      <c r="Q49" s="6"/>
      <c r="R49" s="6"/>
      <c r="S49" s="5"/>
    </row>
    <row r="50" spans="5:19" x14ac:dyDescent="0.25">
      <c r="L50" s="6"/>
      <c r="M50" s="6"/>
      <c r="N50" s="6"/>
      <c r="O50" s="6"/>
      <c r="P50" s="6"/>
      <c r="Q50" s="6"/>
      <c r="R50" s="6"/>
      <c r="S50" s="5"/>
    </row>
    <row r="51" spans="5:19" x14ac:dyDescent="0.25">
      <c r="L51" s="6"/>
      <c r="M51" s="6"/>
      <c r="N51" s="6"/>
      <c r="O51" s="6"/>
      <c r="P51" s="6"/>
      <c r="Q51" s="6"/>
      <c r="R51" s="6"/>
      <c r="S51" s="5"/>
    </row>
    <row r="52" spans="5:19" x14ac:dyDescent="0.25">
      <c r="L52" s="6"/>
      <c r="M52" s="6"/>
      <c r="N52" s="6"/>
      <c r="O52" s="6"/>
      <c r="P52" s="6"/>
      <c r="Q52" s="6"/>
      <c r="R52" s="6"/>
      <c r="S52" s="5"/>
    </row>
    <row r="53" spans="5:19" x14ac:dyDescent="0.25">
      <c r="L53" s="6"/>
      <c r="M53" s="6"/>
      <c r="N53" s="6"/>
      <c r="O53" s="6"/>
      <c r="P53" s="6"/>
      <c r="Q53" s="6"/>
      <c r="R53" s="6"/>
      <c r="S53" s="5"/>
    </row>
    <row r="54" spans="5:19" x14ac:dyDescent="0.25">
      <c r="L54" s="6"/>
      <c r="M54" s="6"/>
      <c r="N54" s="6"/>
      <c r="O54" s="6"/>
      <c r="P54" s="6"/>
      <c r="Q54" s="6"/>
      <c r="R54" s="6"/>
      <c r="S54" s="5"/>
    </row>
    <row r="55" spans="5:19" x14ac:dyDescent="0.25">
      <c r="L55" s="6"/>
      <c r="M55" s="6"/>
      <c r="N55" s="6"/>
      <c r="O55" s="6"/>
      <c r="P55" s="6"/>
      <c r="Q55" s="6"/>
      <c r="R55" s="6"/>
      <c r="S55" s="5"/>
    </row>
    <row r="56" spans="5:19" x14ac:dyDescent="0.25">
      <c r="L56" s="6"/>
      <c r="M56" s="6"/>
      <c r="N56" s="6"/>
      <c r="O56" s="6"/>
      <c r="P56" s="6"/>
      <c r="Q56" s="6"/>
      <c r="R56" s="6"/>
      <c r="S56" s="5"/>
    </row>
    <row r="57" spans="5:19" x14ac:dyDescent="0.25">
      <c r="L57" s="6"/>
      <c r="M57" s="6"/>
      <c r="N57" s="6"/>
      <c r="O57" s="6"/>
      <c r="P57" s="6"/>
      <c r="Q57" s="6"/>
      <c r="R57" s="6"/>
      <c r="S57" s="5"/>
    </row>
    <row r="58" spans="5:19" x14ac:dyDescent="0.25">
      <c r="E58" s="1"/>
      <c r="F58" s="1"/>
      <c r="G58" s="1"/>
      <c r="H58" s="1"/>
      <c r="I58" s="1"/>
      <c r="J58" s="1"/>
      <c r="K58" s="1"/>
      <c r="L58" s="6"/>
      <c r="M58" s="6"/>
      <c r="N58" s="6"/>
      <c r="O58" s="6"/>
      <c r="P58" s="6"/>
      <c r="Q58" s="6"/>
      <c r="R58" s="6"/>
      <c r="S58" s="5"/>
    </row>
    <row r="59" spans="5:19" x14ac:dyDescent="0.25">
      <c r="E59" s="1"/>
      <c r="F59" s="1"/>
      <c r="G59" s="1"/>
      <c r="H59" s="1"/>
      <c r="I59" s="1"/>
      <c r="J59" s="1"/>
      <c r="K59" s="1"/>
      <c r="L59" s="6"/>
      <c r="M59" s="6"/>
      <c r="N59" s="6"/>
      <c r="O59" s="6"/>
      <c r="P59" s="6"/>
      <c r="Q59" s="6"/>
      <c r="R59" s="6"/>
      <c r="S59" s="5"/>
    </row>
    <row r="60" spans="5:19" x14ac:dyDescent="0.25">
      <c r="E60" s="1"/>
      <c r="F60" s="1"/>
      <c r="G60" s="1"/>
      <c r="H60" s="1"/>
      <c r="I60" s="1"/>
      <c r="J60" s="1"/>
      <c r="K60" s="1"/>
      <c r="L60" s="6"/>
      <c r="M60" s="6"/>
      <c r="N60" s="6"/>
      <c r="O60" s="6"/>
      <c r="P60" s="6"/>
      <c r="Q60" s="6"/>
      <c r="R60" s="6"/>
      <c r="S60" s="5"/>
    </row>
    <row r="61" spans="5:19" x14ac:dyDescent="0.25">
      <c r="E61" s="1"/>
      <c r="F61" s="1"/>
      <c r="G61" s="1"/>
      <c r="H61" s="1"/>
      <c r="I61" s="1"/>
      <c r="J61" s="1"/>
      <c r="K61" s="1"/>
      <c r="L61" s="6"/>
      <c r="M61" s="6"/>
      <c r="N61" s="6"/>
      <c r="O61" s="6"/>
      <c r="P61" s="6"/>
      <c r="Q61" s="6"/>
      <c r="R61" s="6"/>
      <c r="S61" s="5"/>
    </row>
    <row r="62" spans="5:19" x14ac:dyDescent="0.25">
      <c r="E62" s="1"/>
      <c r="F62" s="1"/>
      <c r="G62" s="1"/>
      <c r="H62" s="1"/>
      <c r="I62" s="1"/>
      <c r="J62" s="1"/>
      <c r="K62" s="1"/>
      <c r="L62" s="6"/>
      <c r="M62" s="6"/>
      <c r="N62" s="6"/>
      <c r="O62" s="6"/>
      <c r="P62" s="6"/>
      <c r="Q62" s="6"/>
      <c r="R62" s="6"/>
      <c r="S62" s="5"/>
    </row>
    <row r="63" spans="5:19" x14ac:dyDescent="0.25">
      <c r="E63" s="1"/>
      <c r="F63" s="1"/>
      <c r="G63" s="1"/>
      <c r="H63" s="1"/>
      <c r="I63" s="1"/>
      <c r="J63" s="1"/>
      <c r="K63" s="1"/>
      <c r="L63" s="6"/>
      <c r="M63" s="6"/>
      <c r="N63" s="6"/>
      <c r="O63" s="6"/>
      <c r="P63" s="6"/>
      <c r="Q63" s="6"/>
      <c r="R63" s="6"/>
      <c r="S63" s="5"/>
    </row>
    <row r="64" spans="5:19" x14ac:dyDescent="0.25">
      <c r="E64" s="1"/>
      <c r="F64" s="1"/>
      <c r="G64" s="1"/>
      <c r="H64" s="1"/>
      <c r="I64" s="1"/>
      <c r="J64" s="1"/>
      <c r="K64" s="1"/>
      <c r="L64" s="6"/>
      <c r="M64" s="6"/>
      <c r="N64" s="6"/>
      <c r="O64" s="6"/>
      <c r="P64" s="6"/>
      <c r="Q64" s="6"/>
      <c r="R64" s="6"/>
      <c r="S64" s="5"/>
    </row>
    <row r="65" spans="5:19" x14ac:dyDescent="0.25">
      <c r="E65" s="1"/>
      <c r="F65" s="1"/>
      <c r="G65" s="1"/>
      <c r="H65" s="1"/>
      <c r="I65" s="1"/>
      <c r="J65" s="1"/>
      <c r="K65" s="1"/>
      <c r="L65" s="6"/>
      <c r="M65" s="6"/>
      <c r="N65" s="6"/>
      <c r="O65" s="6"/>
      <c r="P65" s="6"/>
      <c r="Q65" s="6"/>
      <c r="R65" s="6"/>
      <c r="S65" s="5"/>
    </row>
    <row r="66" spans="5:19" x14ac:dyDescent="0.25">
      <c r="E66" s="1"/>
      <c r="F66" s="1"/>
      <c r="G66" s="1"/>
      <c r="H66" s="1"/>
      <c r="I66" s="1"/>
      <c r="J66" s="1"/>
      <c r="K66" s="1"/>
      <c r="L66" s="6"/>
      <c r="M66" s="6"/>
      <c r="N66" s="6"/>
      <c r="O66" s="6"/>
      <c r="P66" s="6"/>
      <c r="Q66" s="6"/>
      <c r="R66" s="6"/>
      <c r="S66" s="5"/>
    </row>
    <row r="67" spans="5:19" x14ac:dyDescent="0.25">
      <c r="E67" s="1"/>
      <c r="F67" s="1"/>
      <c r="G67" s="1"/>
      <c r="H67" s="1"/>
      <c r="I67" s="1"/>
      <c r="J67" s="1"/>
      <c r="K67" s="1"/>
      <c r="L67" s="6"/>
      <c r="M67" s="6"/>
      <c r="N67" s="6"/>
      <c r="O67" s="6"/>
      <c r="P67" s="6"/>
      <c r="Q67" s="6"/>
      <c r="R67" s="6"/>
      <c r="S67" s="5"/>
    </row>
    <row r="68" spans="5:19" x14ac:dyDescent="0.25">
      <c r="E68" s="1"/>
      <c r="F68" s="1"/>
      <c r="G68" s="1"/>
      <c r="H68" s="1"/>
      <c r="I68" s="1"/>
      <c r="J68" s="1"/>
      <c r="K68" s="1"/>
      <c r="L68" s="6"/>
      <c r="M68" s="6"/>
      <c r="N68" s="6"/>
      <c r="O68" s="6"/>
      <c r="P68" s="6"/>
      <c r="Q68" s="6"/>
      <c r="R68" s="6"/>
      <c r="S68" s="5"/>
    </row>
    <row r="69" spans="5:19" x14ac:dyDescent="0.25">
      <c r="E69" s="1"/>
      <c r="F69" s="1"/>
      <c r="G69" s="1"/>
      <c r="H69" s="1"/>
      <c r="I69" s="1"/>
      <c r="J69" s="1"/>
      <c r="K69" s="1"/>
      <c r="L69" s="6"/>
      <c r="M69" s="6"/>
      <c r="N69" s="6"/>
      <c r="O69" s="6"/>
      <c r="P69" s="6"/>
      <c r="Q69" s="6"/>
      <c r="R69" s="6"/>
      <c r="S69" s="5"/>
    </row>
    <row r="70" spans="5:19" x14ac:dyDescent="0.25">
      <c r="E70" s="1"/>
      <c r="F70" s="1"/>
      <c r="G70" s="1"/>
      <c r="H70" s="1"/>
      <c r="I70" s="1"/>
      <c r="J70" s="1"/>
      <c r="K70" s="1"/>
      <c r="L70" s="6"/>
      <c r="M70" s="6"/>
      <c r="N70" s="6"/>
      <c r="O70" s="6"/>
      <c r="P70" s="6"/>
      <c r="Q70" s="6"/>
      <c r="R70" s="6"/>
      <c r="S70" s="5"/>
    </row>
    <row r="71" spans="5:19" x14ac:dyDescent="0.25">
      <c r="E71" s="1"/>
      <c r="F71" s="1"/>
      <c r="G71" s="1"/>
      <c r="H71" s="1"/>
      <c r="I71" s="1"/>
      <c r="J71" s="1"/>
      <c r="K71" s="1"/>
      <c r="L71" s="6"/>
      <c r="M71" s="6"/>
      <c r="N71" s="6"/>
      <c r="O71" s="6"/>
      <c r="P71" s="6"/>
      <c r="Q71" s="6"/>
      <c r="R71" s="6"/>
      <c r="S71" s="5"/>
    </row>
    <row r="72" spans="5:19" x14ac:dyDescent="0.25">
      <c r="E72" s="1"/>
      <c r="F72" s="1"/>
      <c r="G72" s="1"/>
      <c r="H72" s="1"/>
      <c r="I72" s="1"/>
      <c r="J72" s="1"/>
      <c r="K72" s="1"/>
      <c r="L72" s="6"/>
      <c r="M72" s="6"/>
      <c r="N72" s="6"/>
      <c r="O72" s="6"/>
      <c r="P72" s="6"/>
      <c r="Q72" s="6"/>
      <c r="R72" s="6"/>
      <c r="S72" s="5"/>
    </row>
    <row r="73" spans="5:19" x14ac:dyDescent="0.25">
      <c r="E73" s="1"/>
      <c r="F73" s="1"/>
      <c r="G73" s="1"/>
      <c r="H73" s="1"/>
      <c r="I73" s="1"/>
      <c r="J73" s="1"/>
      <c r="K73" s="1"/>
      <c r="L73" s="6"/>
      <c r="M73" s="6"/>
      <c r="N73" s="6"/>
      <c r="O73" s="6"/>
      <c r="P73" s="6"/>
      <c r="Q73" s="6"/>
      <c r="R73" s="6"/>
      <c r="S73" s="5"/>
    </row>
    <row r="74" spans="5:19" x14ac:dyDescent="0.25">
      <c r="E74" s="1"/>
      <c r="F74" s="1"/>
      <c r="G74" s="1"/>
      <c r="H74" s="1"/>
      <c r="I74" s="1"/>
      <c r="J74" s="1"/>
      <c r="K74" s="1"/>
      <c r="L74" s="6"/>
      <c r="M74" s="6"/>
      <c r="N74" s="6"/>
      <c r="O74" s="6"/>
      <c r="P74" s="6"/>
      <c r="Q74" s="6"/>
      <c r="R74" s="6"/>
      <c r="S74" s="5"/>
    </row>
    <row r="75" spans="5:19" x14ac:dyDescent="0.25">
      <c r="E75" s="1"/>
      <c r="F75" s="1"/>
      <c r="G75" s="1"/>
      <c r="H75" s="1"/>
      <c r="I75" s="1"/>
      <c r="J75" s="1"/>
      <c r="K75" s="1"/>
      <c r="L75" s="6"/>
      <c r="M75" s="6"/>
      <c r="N75" s="6"/>
      <c r="O75" s="6"/>
      <c r="P75" s="6"/>
      <c r="Q75" s="6"/>
      <c r="R75" s="6"/>
      <c r="S75" s="5"/>
    </row>
    <row r="76" spans="5:19" x14ac:dyDescent="0.25">
      <c r="E76" s="1"/>
      <c r="F76" s="1"/>
      <c r="G76" s="1"/>
      <c r="H76" s="1"/>
      <c r="I76" s="1"/>
      <c r="J76" s="1"/>
      <c r="K76" s="1"/>
      <c r="L76" s="6"/>
      <c r="M76" s="6"/>
      <c r="N76" s="6"/>
      <c r="O76" s="6"/>
      <c r="P76" s="6"/>
      <c r="Q76" s="6"/>
      <c r="R76" s="6"/>
      <c r="S76" s="5"/>
    </row>
    <row r="77" spans="5:19" x14ac:dyDescent="0.25">
      <c r="E77" s="1"/>
      <c r="F77" s="1"/>
      <c r="G77" s="1"/>
      <c r="H77" s="1"/>
      <c r="I77" s="1"/>
      <c r="J77" s="1"/>
      <c r="K77" s="1"/>
      <c r="L77" s="6"/>
      <c r="M77" s="6"/>
      <c r="N77" s="6"/>
      <c r="O77" s="6"/>
      <c r="P77" s="6"/>
      <c r="Q77" s="6"/>
      <c r="R77" s="6"/>
      <c r="S77" s="5"/>
    </row>
    <row r="78" spans="5:19" x14ac:dyDescent="0.25">
      <c r="E78" s="1"/>
      <c r="F78" s="1"/>
      <c r="G78" s="1"/>
      <c r="H78" s="1"/>
      <c r="I78" s="1"/>
      <c r="J78" s="1"/>
      <c r="K78" s="1"/>
      <c r="L78" s="6"/>
      <c r="M78" s="6"/>
      <c r="N78" s="6"/>
      <c r="O78" s="6"/>
      <c r="P78" s="6"/>
      <c r="Q78" s="6"/>
      <c r="R78" s="6"/>
      <c r="S78" s="5"/>
    </row>
    <row r="79" spans="5:19" x14ac:dyDescent="0.25">
      <c r="E79" s="1"/>
      <c r="F79" s="1"/>
      <c r="G79" s="1"/>
      <c r="H79" s="1"/>
      <c r="I79" s="1"/>
      <c r="J79" s="1"/>
      <c r="K79" s="1"/>
      <c r="L79" s="6"/>
      <c r="M79" s="6"/>
      <c r="N79" s="6"/>
      <c r="O79" s="6"/>
      <c r="P79" s="6"/>
      <c r="Q79" s="6"/>
      <c r="R79" s="6"/>
      <c r="S79" s="5"/>
    </row>
    <row r="80" spans="5:19" x14ac:dyDescent="0.25">
      <c r="E80" s="1"/>
      <c r="F80" s="1"/>
      <c r="G80" s="1"/>
      <c r="H80" s="1"/>
      <c r="I80" s="1"/>
      <c r="J80" s="1"/>
      <c r="K80" s="1"/>
      <c r="L80" s="6"/>
      <c r="M80" s="6"/>
      <c r="N80" s="6"/>
      <c r="O80" s="6"/>
      <c r="P80" s="6"/>
      <c r="Q80" s="6"/>
      <c r="R80" s="6"/>
      <c r="S80" s="5"/>
    </row>
    <row r="81" spans="5:19" x14ac:dyDescent="0.25">
      <c r="E81" s="1"/>
      <c r="F81" s="1"/>
      <c r="G81" s="1"/>
      <c r="H81" s="1"/>
      <c r="I81" s="1"/>
      <c r="J81" s="1"/>
      <c r="K81" s="1"/>
      <c r="L81" s="6"/>
      <c r="M81" s="6"/>
      <c r="N81" s="6"/>
      <c r="O81" s="6"/>
      <c r="P81" s="6"/>
      <c r="Q81" s="6"/>
      <c r="R81" s="6"/>
      <c r="S81" s="5"/>
    </row>
    <row r="82" spans="5:19" x14ac:dyDescent="0.25">
      <c r="E82" s="1"/>
      <c r="F82" s="1"/>
      <c r="G82" s="1"/>
      <c r="H82" s="1"/>
      <c r="I82" s="1"/>
      <c r="J82" s="1"/>
      <c r="K82" s="1"/>
      <c r="L82" s="6"/>
      <c r="M82" s="6"/>
      <c r="N82" s="6"/>
      <c r="O82" s="6"/>
      <c r="P82" s="6"/>
      <c r="Q82" s="6"/>
      <c r="R82" s="6"/>
      <c r="S82" s="5"/>
    </row>
    <row r="83" spans="5:19" x14ac:dyDescent="0.25">
      <c r="E83" s="1"/>
      <c r="F83" s="1"/>
      <c r="G83" s="1"/>
      <c r="H83" s="1"/>
      <c r="I83" s="1"/>
      <c r="J83" s="1"/>
      <c r="K83" s="1"/>
      <c r="L83" s="6"/>
      <c r="M83" s="6"/>
      <c r="N83" s="6"/>
      <c r="O83" s="6"/>
      <c r="P83" s="6"/>
      <c r="Q83" s="6"/>
      <c r="R83" s="6"/>
      <c r="S83" s="5"/>
    </row>
    <row r="84" spans="5:19" x14ac:dyDescent="0.25">
      <c r="E84" s="1"/>
      <c r="F84" s="1"/>
      <c r="G84" s="1"/>
      <c r="H84" s="1"/>
      <c r="I84" s="1"/>
      <c r="J84" s="1"/>
      <c r="K84" s="1"/>
      <c r="L84" s="6"/>
      <c r="M84" s="6"/>
      <c r="N84" s="6"/>
      <c r="O84" s="6"/>
      <c r="P84" s="6"/>
      <c r="Q84" s="6"/>
      <c r="R84" s="6"/>
      <c r="S84" s="5"/>
    </row>
    <row r="85" spans="5:19" x14ac:dyDescent="0.25">
      <c r="E85" s="1"/>
      <c r="F85" s="1"/>
      <c r="G85" s="1"/>
      <c r="H85" s="1"/>
      <c r="I85" s="1"/>
      <c r="J85" s="1"/>
      <c r="K85" s="1"/>
      <c r="L85" s="6"/>
      <c r="M85" s="6"/>
      <c r="N85" s="6"/>
      <c r="O85" s="6"/>
      <c r="P85" s="6"/>
      <c r="Q85" s="6"/>
      <c r="R85" s="6"/>
      <c r="S85" s="5"/>
    </row>
    <row r="86" spans="5:19" x14ac:dyDescent="0.25">
      <c r="E86" s="1"/>
      <c r="F86" s="1"/>
      <c r="G86" s="1"/>
      <c r="H86" s="1"/>
      <c r="I86" s="1"/>
      <c r="J86" s="1"/>
      <c r="K86" s="1"/>
      <c r="L86" s="6"/>
      <c r="M86" s="6"/>
      <c r="N86" s="6"/>
      <c r="O86" s="6"/>
      <c r="P86" s="6"/>
      <c r="Q86" s="6"/>
      <c r="R86" s="6"/>
      <c r="S86" s="5"/>
    </row>
    <row r="87" spans="5:19" x14ac:dyDescent="0.25">
      <c r="E87" s="1"/>
      <c r="F87" s="1"/>
      <c r="G87" s="1"/>
      <c r="H87" s="1"/>
      <c r="I87" s="1"/>
      <c r="J87" s="1"/>
      <c r="K87" s="1"/>
      <c r="L87" s="6"/>
      <c r="M87" s="6"/>
      <c r="N87" s="6"/>
      <c r="O87" s="6"/>
      <c r="P87" s="6"/>
      <c r="Q87" s="6"/>
      <c r="R87" s="6"/>
      <c r="S87" s="5"/>
    </row>
    <row r="88" spans="5:19" x14ac:dyDescent="0.25">
      <c r="E88" s="1"/>
      <c r="F88" s="1"/>
      <c r="G88" s="1"/>
      <c r="H88" s="1"/>
      <c r="I88" s="1"/>
      <c r="J88" s="1"/>
      <c r="K88" s="1"/>
      <c r="L88" s="6"/>
      <c r="M88" s="6"/>
      <c r="N88" s="6"/>
      <c r="O88" s="6"/>
      <c r="P88" s="6"/>
      <c r="Q88" s="6"/>
      <c r="R88" s="6"/>
      <c r="S88" s="5"/>
    </row>
    <row r="89" spans="5:19" x14ac:dyDescent="0.25">
      <c r="E89" s="1"/>
      <c r="F89" s="1"/>
      <c r="G89" s="1"/>
      <c r="H89" s="1"/>
      <c r="I89" s="1"/>
      <c r="J89" s="1"/>
      <c r="K89" s="1"/>
      <c r="L89" s="6"/>
      <c r="M89" s="6"/>
      <c r="N89" s="6"/>
      <c r="O89" s="6"/>
      <c r="P89" s="6"/>
      <c r="Q89" s="6"/>
      <c r="R89" s="6"/>
      <c r="S89" s="5"/>
    </row>
    <row r="90" spans="5:19" x14ac:dyDescent="0.25">
      <c r="E90" s="1"/>
      <c r="F90" s="1"/>
      <c r="G90" s="1"/>
      <c r="H90" s="1"/>
      <c r="I90" s="1"/>
      <c r="J90" s="1"/>
      <c r="K90" s="1"/>
      <c r="L90" s="6"/>
      <c r="M90" s="6"/>
      <c r="N90" s="6"/>
      <c r="O90" s="6"/>
      <c r="P90" s="6"/>
      <c r="Q90" s="6"/>
      <c r="R90" s="6"/>
      <c r="S90" s="5"/>
    </row>
    <row r="91" spans="5:19" x14ac:dyDescent="0.25">
      <c r="E91" s="1"/>
      <c r="F91" s="1"/>
      <c r="G91" s="1"/>
      <c r="H91" s="1"/>
      <c r="I91" s="1"/>
      <c r="J91" s="1"/>
      <c r="K91" s="1"/>
      <c r="L91" s="6"/>
      <c r="M91" s="6"/>
      <c r="N91" s="6"/>
      <c r="O91" s="6"/>
      <c r="P91" s="6"/>
      <c r="Q91" s="6"/>
      <c r="R91" s="6"/>
      <c r="S91" s="5"/>
    </row>
    <row r="92" spans="5:19" x14ac:dyDescent="0.25">
      <c r="E92" s="1"/>
      <c r="F92" s="1"/>
      <c r="G92" s="1"/>
      <c r="H92" s="1"/>
      <c r="I92" s="1"/>
      <c r="J92" s="1"/>
      <c r="K92" s="1"/>
      <c r="L92" s="6"/>
      <c r="M92" s="6"/>
      <c r="N92" s="6"/>
      <c r="O92" s="6"/>
      <c r="P92" s="6"/>
      <c r="Q92" s="6"/>
      <c r="R92" s="6"/>
      <c r="S92" s="5"/>
    </row>
    <row r="93" spans="5:19" x14ac:dyDescent="0.25">
      <c r="E93" s="1"/>
      <c r="F93" s="1"/>
      <c r="G93" s="1"/>
      <c r="H93" s="1"/>
      <c r="I93" s="1"/>
      <c r="J93" s="1"/>
      <c r="K93" s="1"/>
      <c r="L93" s="6"/>
      <c r="M93" s="6"/>
      <c r="N93" s="6"/>
      <c r="O93" s="6"/>
      <c r="P93" s="6"/>
      <c r="Q93" s="6"/>
      <c r="R93" s="6"/>
      <c r="S93" s="5"/>
    </row>
    <row r="94" spans="5:19" x14ac:dyDescent="0.25">
      <c r="E94" s="1"/>
      <c r="F94" s="1"/>
      <c r="G94" s="1"/>
      <c r="H94" s="1"/>
      <c r="I94" s="1"/>
      <c r="J94" s="1"/>
      <c r="K94" s="1"/>
      <c r="L94" s="6"/>
      <c r="M94" s="6"/>
      <c r="N94" s="6"/>
      <c r="O94" s="6"/>
      <c r="P94" s="6"/>
      <c r="Q94" s="6"/>
      <c r="R94" s="6"/>
      <c r="S94" s="5"/>
    </row>
    <row r="95" spans="5:19" x14ac:dyDescent="0.25">
      <c r="E95" s="1"/>
      <c r="F95" s="1"/>
      <c r="G95" s="1"/>
      <c r="H95" s="1"/>
      <c r="I95" s="1"/>
      <c r="J95" s="1"/>
      <c r="K95" s="1"/>
      <c r="L95" s="6"/>
      <c r="M95" s="6"/>
      <c r="N95" s="6"/>
      <c r="O95" s="6"/>
      <c r="P95" s="6"/>
      <c r="Q95" s="6"/>
      <c r="R95" s="6"/>
      <c r="S95" s="5"/>
    </row>
    <row r="96" spans="5:19" x14ac:dyDescent="0.25">
      <c r="E96" s="1"/>
      <c r="F96" s="1"/>
      <c r="G96" s="1"/>
      <c r="H96" s="1"/>
      <c r="I96" s="1"/>
      <c r="J96" s="1"/>
      <c r="K96" s="1"/>
      <c r="L96" s="6"/>
      <c r="M96" s="6"/>
      <c r="N96" s="6"/>
      <c r="O96" s="6"/>
      <c r="P96" s="6"/>
      <c r="Q96" s="6"/>
      <c r="R96" s="6"/>
      <c r="S96" s="5"/>
    </row>
    <row r="97" spans="5:19" x14ac:dyDescent="0.25">
      <c r="E97" s="1"/>
      <c r="F97" s="1"/>
      <c r="G97" s="1"/>
      <c r="H97" s="1"/>
      <c r="I97" s="1"/>
      <c r="J97" s="1"/>
      <c r="K97" s="1"/>
      <c r="L97" s="6"/>
      <c r="M97" s="6"/>
      <c r="N97" s="6"/>
      <c r="O97" s="6"/>
      <c r="P97" s="6"/>
      <c r="Q97" s="6"/>
      <c r="R97" s="6"/>
      <c r="S97" s="5"/>
    </row>
    <row r="98" spans="5:19" x14ac:dyDescent="0.25">
      <c r="E98" s="1"/>
      <c r="F98" s="1"/>
      <c r="G98" s="1"/>
      <c r="H98" s="1"/>
      <c r="I98" s="1"/>
      <c r="J98" s="1"/>
      <c r="K98" s="1"/>
      <c r="L98" s="6"/>
      <c r="M98" s="6"/>
      <c r="N98" s="6"/>
      <c r="O98" s="6"/>
      <c r="P98" s="6"/>
      <c r="Q98" s="6"/>
      <c r="R98" s="6"/>
      <c r="S98" s="5"/>
    </row>
    <row r="99" spans="5:19" x14ac:dyDescent="0.25">
      <c r="E99" s="1"/>
      <c r="F99" s="1"/>
      <c r="G99" s="1"/>
      <c r="H99" s="1"/>
      <c r="I99" s="1"/>
      <c r="J99" s="1"/>
      <c r="K99" s="1"/>
      <c r="L99" s="6"/>
      <c r="M99" s="6"/>
      <c r="N99" s="6"/>
      <c r="O99" s="6"/>
      <c r="P99" s="6"/>
      <c r="Q99" s="6"/>
      <c r="R99" s="6"/>
      <c r="S99" s="5"/>
    </row>
    <row r="100" spans="5:19" x14ac:dyDescent="0.25">
      <c r="E100" s="1"/>
      <c r="F100" s="1"/>
      <c r="G100" s="1"/>
      <c r="H100" s="1"/>
      <c r="I100" s="1"/>
      <c r="J100" s="1"/>
      <c r="K100" s="1"/>
      <c r="L100" s="6"/>
      <c r="M100" s="6"/>
      <c r="N100" s="6"/>
      <c r="O100" s="6"/>
      <c r="P100" s="6"/>
      <c r="Q100" s="6"/>
      <c r="R100" s="6"/>
      <c r="S100" s="5"/>
    </row>
    <row r="101" spans="5:19" x14ac:dyDescent="0.25">
      <c r="E101" s="1"/>
      <c r="F101" s="1"/>
      <c r="G101" s="1"/>
      <c r="H101" s="1"/>
      <c r="I101" s="1"/>
      <c r="J101" s="1"/>
      <c r="K101" s="1"/>
      <c r="L101" s="6"/>
      <c r="M101" s="6"/>
      <c r="N101" s="6"/>
      <c r="O101" s="6"/>
      <c r="P101" s="6"/>
      <c r="Q101" s="6"/>
      <c r="R101" s="6"/>
      <c r="S101" s="5"/>
    </row>
    <row r="102" spans="5:19" x14ac:dyDescent="0.25">
      <c r="E102" s="1"/>
      <c r="F102" s="1"/>
      <c r="G102" s="1"/>
      <c r="H102" s="1"/>
      <c r="I102" s="1"/>
      <c r="J102" s="1"/>
      <c r="K102" s="1"/>
      <c r="L102" s="6"/>
      <c r="M102" s="6"/>
      <c r="N102" s="6"/>
      <c r="O102" s="6"/>
      <c r="P102" s="6"/>
      <c r="Q102" s="6"/>
      <c r="R102" s="6"/>
      <c r="S102" s="5"/>
    </row>
    <row r="103" spans="5:19" x14ac:dyDescent="0.25">
      <c r="E103" s="1"/>
      <c r="F103" s="1"/>
      <c r="G103" s="1"/>
      <c r="H103" s="1"/>
      <c r="I103" s="1"/>
      <c r="J103" s="1"/>
      <c r="K103" s="1"/>
      <c r="L103" s="6"/>
      <c r="M103" s="6"/>
      <c r="N103" s="6"/>
      <c r="O103" s="6"/>
      <c r="P103" s="6"/>
      <c r="Q103" s="6"/>
      <c r="R103" s="6"/>
      <c r="S103" s="5"/>
    </row>
    <row r="104" spans="5:19" x14ac:dyDescent="0.25">
      <c r="E104" s="1"/>
      <c r="F104" s="1"/>
      <c r="G104" s="1"/>
      <c r="H104" s="1"/>
      <c r="I104" s="1"/>
      <c r="J104" s="1"/>
      <c r="K104" s="1"/>
      <c r="L104" s="6"/>
      <c r="M104" s="6"/>
      <c r="N104" s="6"/>
      <c r="O104" s="6"/>
      <c r="P104" s="6"/>
      <c r="Q104" s="6"/>
      <c r="R104" s="6"/>
      <c r="S104" s="5"/>
    </row>
    <row r="105" spans="5:19" x14ac:dyDescent="0.25">
      <c r="E105" s="1"/>
      <c r="F105" s="1"/>
      <c r="G105" s="1"/>
      <c r="H105" s="1"/>
      <c r="I105" s="1"/>
      <c r="J105" s="1"/>
      <c r="K105" s="1"/>
      <c r="L105" s="6"/>
      <c r="M105" s="6"/>
      <c r="N105" s="6"/>
      <c r="O105" s="6"/>
      <c r="P105" s="6"/>
      <c r="Q105" s="6"/>
      <c r="R105" s="6"/>
      <c r="S105" s="5"/>
    </row>
    <row r="106" spans="5:19" x14ac:dyDescent="0.25">
      <c r="E106" s="1"/>
      <c r="F106" s="1"/>
      <c r="G106" s="1"/>
      <c r="H106" s="1"/>
      <c r="I106" s="1"/>
      <c r="J106" s="1"/>
      <c r="K106" s="1"/>
      <c r="L106" s="6"/>
      <c r="M106" s="6"/>
      <c r="N106" s="6"/>
      <c r="O106" s="6"/>
      <c r="P106" s="6"/>
      <c r="Q106" s="6"/>
      <c r="R106" s="6"/>
      <c r="S106" s="5"/>
    </row>
    <row r="107" spans="5:19" x14ac:dyDescent="0.25">
      <c r="E107" s="1"/>
      <c r="F107" s="1"/>
      <c r="G107" s="1"/>
      <c r="H107" s="1"/>
      <c r="I107" s="1"/>
      <c r="J107" s="1"/>
      <c r="K107" s="1"/>
      <c r="L107" s="6"/>
      <c r="M107" s="6"/>
      <c r="N107" s="6"/>
      <c r="O107" s="6"/>
      <c r="P107" s="6"/>
      <c r="Q107" s="6"/>
      <c r="R107" s="6"/>
      <c r="S107" s="5"/>
    </row>
    <row r="108" spans="5:19" x14ac:dyDescent="0.25">
      <c r="E108" s="1"/>
      <c r="F108" s="1"/>
      <c r="G108" s="1"/>
      <c r="H108" s="1"/>
      <c r="I108" s="1"/>
      <c r="J108" s="1"/>
      <c r="K108" s="1"/>
      <c r="L108" s="6"/>
      <c r="M108" s="6"/>
      <c r="N108" s="6"/>
      <c r="O108" s="6"/>
      <c r="P108" s="6"/>
      <c r="Q108" s="6"/>
      <c r="R108" s="6"/>
      <c r="S108" s="5"/>
    </row>
    <row r="109" spans="5:19" x14ac:dyDescent="0.25">
      <c r="E109" s="1"/>
      <c r="F109" s="1"/>
      <c r="G109" s="1"/>
      <c r="H109" s="1"/>
      <c r="I109" s="1"/>
      <c r="J109" s="1"/>
      <c r="K109" s="1"/>
      <c r="L109" s="6"/>
      <c r="M109" s="6"/>
      <c r="N109" s="6"/>
      <c r="O109" s="6"/>
      <c r="P109" s="6"/>
      <c r="Q109" s="6"/>
      <c r="R109" s="6"/>
      <c r="S109" s="5"/>
    </row>
    <row r="110" spans="5:19" x14ac:dyDescent="0.25">
      <c r="E110" s="1"/>
      <c r="F110" s="1"/>
      <c r="G110" s="1"/>
      <c r="H110" s="1"/>
      <c r="I110" s="1"/>
      <c r="J110" s="1"/>
      <c r="K110" s="1"/>
      <c r="L110" s="6"/>
      <c r="M110" s="6"/>
      <c r="N110" s="6"/>
      <c r="O110" s="6"/>
      <c r="P110" s="6"/>
      <c r="Q110" s="6"/>
      <c r="R110" s="6"/>
      <c r="S110" s="5"/>
    </row>
    <row r="111" spans="5:19" x14ac:dyDescent="0.25">
      <c r="E111" s="1"/>
      <c r="F111" s="1"/>
      <c r="G111" s="1"/>
      <c r="H111" s="1"/>
      <c r="I111" s="1"/>
      <c r="J111" s="1"/>
      <c r="K111" s="1"/>
      <c r="L111" s="6"/>
      <c r="M111" s="6"/>
      <c r="N111" s="6"/>
      <c r="O111" s="6"/>
      <c r="P111" s="6"/>
      <c r="Q111" s="6"/>
      <c r="R111" s="6"/>
      <c r="S111" s="5"/>
    </row>
    <row r="112" spans="5:19" x14ac:dyDescent="0.25">
      <c r="E112" s="1"/>
      <c r="F112" s="1"/>
      <c r="G112" s="1"/>
      <c r="H112" s="1"/>
      <c r="I112" s="1"/>
      <c r="J112" s="1"/>
      <c r="K112" s="1"/>
      <c r="L112" s="6"/>
      <c r="M112" s="6"/>
      <c r="N112" s="6"/>
      <c r="O112" s="6"/>
      <c r="P112" s="6"/>
      <c r="Q112" s="6"/>
      <c r="R112" s="6"/>
      <c r="S112" s="5"/>
    </row>
    <row r="113" spans="5:19" x14ac:dyDescent="0.25">
      <c r="E113" s="1"/>
      <c r="F113" s="1"/>
      <c r="G113" s="1"/>
      <c r="H113" s="1"/>
      <c r="I113" s="1"/>
      <c r="J113" s="1"/>
      <c r="K113" s="1"/>
      <c r="L113" s="6"/>
      <c r="M113" s="6"/>
      <c r="N113" s="6"/>
      <c r="O113" s="6"/>
      <c r="P113" s="6"/>
      <c r="Q113" s="6"/>
      <c r="R113" s="6"/>
      <c r="S113" s="5"/>
    </row>
    <row r="114" spans="5:19" x14ac:dyDescent="0.25">
      <c r="E114" s="1"/>
      <c r="F114" s="1"/>
      <c r="G114" s="1"/>
      <c r="H114" s="1"/>
      <c r="I114" s="1"/>
      <c r="J114" s="1"/>
      <c r="K114" s="1"/>
      <c r="L114" s="6"/>
      <c r="M114" s="6"/>
      <c r="N114" s="6"/>
      <c r="O114" s="6"/>
      <c r="P114" s="6"/>
      <c r="Q114" s="6"/>
      <c r="R114" s="6"/>
      <c r="S114" s="5"/>
    </row>
    <row r="115" spans="5:19" x14ac:dyDescent="0.25">
      <c r="E115" s="1"/>
      <c r="F115" s="1"/>
      <c r="G115" s="1"/>
      <c r="H115" s="1"/>
      <c r="I115" s="1"/>
      <c r="J115" s="1"/>
      <c r="K115" s="1"/>
      <c r="L115" s="6"/>
      <c r="M115" s="6"/>
      <c r="N115" s="6"/>
      <c r="O115" s="6"/>
      <c r="P115" s="6"/>
      <c r="Q115" s="6"/>
      <c r="R115" s="6"/>
      <c r="S115" s="5"/>
    </row>
    <row r="116" spans="5:19" x14ac:dyDescent="0.25">
      <c r="E116" s="1"/>
      <c r="F116" s="1"/>
      <c r="G116" s="1"/>
      <c r="H116" s="1"/>
      <c r="I116" s="1"/>
      <c r="J116" s="1"/>
      <c r="K116" s="1"/>
      <c r="L116" s="6"/>
      <c r="M116" s="6"/>
      <c r="N116" s="6"/>
      <c r="O116" s="6"/>
      <c r="P116" s="6"/>
      <c r="Q116" s="6"/>
      <c r="R116" s="6"/>
      <c r="S116" s="5"/>
    </row>
    <row r="117" spans="5:19" x14ac:dyDescent="0.25">
      <c r="E117" s="1"/>
      <c r="F117" s="1"/>
      <c r="G117" s="1"/>
      <c r="H117" s="1"/>
      <c r="I117" s="1"/>
      <c r="J117" s="1"/>
      <c r="K117" s="1"/>
      <c r="L117" s="6"/>
      <c r="M117" s="6"/>
      <c r="N117" s="6"/>
      <c r="O117" s="6"/>
      <c r="P117" s="6"/>
      <c r="Q117" s="6"/>
      <c r="R117" s="6"/>
      <c r="S117" s="5"/>
    </row>
    <row r="118" spans="5:19" x14ac:dyDescent="0.25">
      <c r="E118" s="1"/>
      <c r="F118" s="1"/>
      <c r="G118" s="1"/>
      <c r="H118" s="1"/>
      <c r="I118" s="1"/>
      <c r="J118" s="1"/>
      <c r="K118" s="1"/>
      <c r="L118" s="6"/>
      <c r="M118" s="6"/>
      <c r="N118" s="6"/>
      <c r="O118" s="6"/>
      <c r="P118" s="6"/>
      <c r="Q118" s="6"/>
      <c r="R118" s="6"/>
      <c r="S118" s="5"/>
    </row>
    <row r="119" spans="5:19" x14ac:dyDescent="0.25">
      <c r="E119" s="1"/>
      <c r="F119" s="1"/>
      <c r="G119" s="1"/>
      <c r="H119" s="1"/>
      <c r="I119" s="1"/>
      <c r="J119" s="1"/>
      <c r="K119" s="1"/>
      <c r="L119" s="6"/>
      <c r="M119" s="6"/>
      <c r="N119" s="6"/>
      <c r="O119" s="6"/>
      <c r="P119" s="6"/>
      <c r="Q119" s="6"/>
      <c r="R119" s="6"/>
      <c r="S119" s="5"/>
    </row>
    <row r="120" spans="5:19" x14ac:dyDescent="0.25">
      <c r="E120" s="1"/>
      <c r="F120" s="1"/>
      <c r="G120" s="1"/>
      <c r="H120" s="1"/>
      <c r="I120" s="1"/>
      <c r="J120" s="1"/>
      <c r="K120" s="1"/>
      <c r="L120" s="6"/>
      <c r="M120" s="6"/>
      <c r="N120" s="6"/>
      <c r="O120" s="6"/>
      <c r="P120" s="6"/>
      <c r="Q120" s="6"/>
      <c r="R120" s="6"/>
      <c r="S120" s="5"/>
    </row>
    <row r="121" spans="5:19" x14ac:dyDescent="0.25">
      <c r="E121" s="1"/>
      <c r="F121" s="1"/>
      <c r="G121" s="1"/>
      <c r="H121" s="1"/>
      <c r="I121" s="1"/>
      <c r="J121" s="1"/>
      <c r="K121" s="1"/>
      <c r="L121" s="6"/>
      <c r="M121" s="6"/>
      <c r="N121" s="6"/>
      <c r="O121" s="6"/>
      <c r="P121" s="6"/>
      <c r="Q121" s="6"/>
      <c r="R121" s="6"/>
      <c r="S121" s="5"/>
    </row>
    <row r="122" spans="5:19" x14ac:dyDescent="0.25">
      <c r="E122" s="1"/>
      <c r="F122" s="1"/>
      <c r="G122" s="1"/>
      <c r="H122" s="1"/>
      <c r="I122" s="1"/>
      <c r="J122" s="1"/>
      <c r="K122" s="1"/>
      <c r="L122" s="6"/>
      <c r="M122" s="6"/>
      <c r="N122" s="6"/>
      <c r="O122" s="6"/>
      <c r="P122" s="6"/>
      <c r="Q122" s="6"/>
      <c r="R122" s="6"/>
      <c r="S122" s="5"/>
    </row>
    <row r="123" spans="5:19" x14ac:dyDescent="0.25">
      <c r="E123" s="1"/>
      <c r="F123" s="1"/>
      <c r="G123" s="1"/>
      <c r="H123" s="1"/>
      <c r="I123" s="1"/>
      <c r="J123" s="1"/>
      <c r="K123" s="1"/>
      <c r="L123" s="6"/>
      <c r="M123" s="6"/>
      <c r="N123" s="6"/>
      <c r="O123" s="6"/>
      <c r="P123" s="6"/>
      <c r="Q123" s="6"/>
      <c r="R123" s="6"/>
      <c r="S123" s="5"/>
    </row>
    <row r="124" spans="5:19" x14ac:dyDescent="0.25">
      <c r="E124" s="1"/>
      <c r="F124" s="1"/>
      <c r="G124" s="1"/>
      <c r="H124" s="1"/>
      <c r="I124" s="1"/>
      <c r="J124" s="1"/>
      <c r="K124" s="1"/>
      <c r="L124" s="6"/>
      <c r="M124" s="6"/>
      <c r="N124" s="6"/>
      <c r="O124" s="6"/>
      <c r="P124" s="6"/>
      <c r="Q124" s="6"/>
      <c r="R124" s="6"/>
      <c r="S124" s="5"/>
    </row>
    <row r="125" spans="5:19" x14ac:dyDescent="0.25">
      <c r="E125" s="1"/>
      <c r="F125" s="1"/>
      <c r="G125" s="1"/>
      <c r="H125" s="1"/>
      <c r="I125" s="1"/>
      <c r="J125" s="1"/>
      <c r="K125" s="1"/>
      <c r="L125" s="6"/>
      <c r="M125" s="6"/>
      <c r="N125" s="6"/>
      <c r="O125" s="6"/>
      <c r="P125" s="6"/>
      <c r="Q125" s="6"/>
      <c r="R125" s="6"/>
      <c r="S125" s="5"/>
    </row>
    <row r="126" spans="5:19" x14ac:dyDescent="0.25">
      <c r="E126" s="1"/>
      <c r="F126" s="1"/>
      <c r="G126" s="1"/>
      <c r="H126" s="1"/>
      <c r="I126" s="1"/>
      <c r="J126" s="1"/>
      <c r="K126" s="1"/>
      <c r="L126" s="6"/>
      <c r="M126" s="6"/>
      <c r="N126" s="6"/>
      <c r="O126" s="6"/>
      <c r="P126" s="6"/>
      <c r="Q126" s="6"/>
      <c r="R126" s="6"/>
      <c r="S126" s="5"/>
    </row>
    <row r="127" spans="5:19" x14ac:dyDescent="0.25">
      <c r="E127" s="1"/>
      <c r="F127" s="1"/>
      <c r="G127" s="1"/>
      <c r="H127" s="1"/>
      <c r="I127" s="1"/>
      <c r="J127" s="1"/>
      <c r="K127" s="1"/>
      <c r="L127" s="6"/>
      <c r="M127" s="6"/>
      <c r="N127" s="6"/>
      <c r="O127" s="6"/>
      <c r="P127" s="6"/>
      <c r="Q127" s="6"/>
      <c r="R127" s="6"/>
      <c r="S127" s="5"/>
    </row>
    <row r="128" spans="5:19" x14ac:dyDescent="0.25">
      <c r="E128" s="1"/>
      <c r="F128" s="1"/>
      <c r="G128" s="1"/>
      <c r="H128" s="1"/>
      <c r="I128" s="1"/>
      <c r="J128" s="1"/>
      <c r="K128" s="1"/>
      <c r="L128" s="6"/>
      <c r="M128" s="6"/>
      <c r="N128" s="6"/>
      <c r="O128" s="6"/>
      <c r="P128" s="6"/>
      <c r="Q128" s="6"/>
      <c r="R128" s="6"/>
      <c r="S128" s="5"/>
    </row>
    <row r="129" spans="5:19" x14ac:dyDescent="0.25">
      <c r="E129" s="1"/>
      <c r="F129" s="1"/>
      <c r="G129" s="1"/>
      <c r="H129" s="1"/>
      <c r="I129" s="1"/>
      <c r="J129" s="1"/>
      <c r="K129" s="1"/>
      <c r="L129" s="6"/>
      <c r="M129" s="6"/>
      <c r="N129" s="6"/>
      <c r="O129" s="6"/>
      <c r="P129" s="6"/>
      <c r="Q129" s="6"/>
      <c r="R129" s="6"/>
      <c r="S129" s="5"/>
    </row>
    <row r="130" spans="5:19" x14ac:dyDescent="0.25">
      <c r="E130" s="1"/>
      <c r="F130" s="1"/>
      <c r="G130" s="1"/>
      <c r="H130" s="1"/>
      <c r="I130" s="1"/>
      <c r="J130" s="1"/>
      <c r="K130" s="1"/>
      <c r="L130" s="6"/>
      <c r="M130" s="6"/>
      <c r="N130" s="6"/>
      <c r="O130" s="6"/>
      <c r="P130" s="6"/>
      <c r="Q130" s="6"/>
      <c r="R130" s="6"/>
      <c r="S130" s="5"/>
    </row>
    <row r="131" spans="5:19" x14ac:dyDescent="0.25">
      <c r="E131" s="1"/>
      <c r="F131" s="1"/>
      <c r="G131" s="1"/>
      <c r="H131" s="1"/>
      <c r="I131" s="1"/>
      <c r="J131" s="1"/>
      <c r="K131" s="1"/>
      <c r="L131" s="6"/>
      <c r="M131" s="6"/>
      <c r="N131" s="6"/>
      <c r="O131" s="6"/>
      <c r="P131" s="6"/>
      <c r="Q131" s="6"/>
      <c r="R131" s="6"/>
      <c r="S131" s="5"/>
    </row>
    <row r="132" spans="5:19" x14ac:dyDescent="0.25">
      <c r="E132" s="1"/>
      <c r="F132" s="1"/>
      <c r="G132" s="1"/>
      <c r="H132" s="1"/>
      <c r="I132" s="1"/>
      <c r="J132" s="1"/>
      <c r="K132" s="1"/>
      <c r="L132" s="6"/>
      <c r="M132" s="6"/>
      <c r="N132" s="6"/>
      <c r="O132" s="6"/>
      <c r="P132" s="6"/>
      <c r="Q132" s="6"/>
      <c r="R132" s="6"/>
      <c r="S132" s="5"/>
    </row>
    <row r="133" spans="5:19" x14ac:dyDescent="0.25">
      <c r="E133" s="1"/>
      <c r="F133" s="1"/>
      <c r="G133" s="1"/>
      <c r="H133" s="1"/>
      <c r="I133" s="1"/>
      <c r="J133" s="1"/>
      <c r="K133" s="1"/>
      <c r="L133" s="6"/>
      <c r="M133" s="6"/>
      <c r="N133" s="6"/>
      <c r="O133" s="6"/>
      <c r="P133" s="6"/>
      <c r="Q133" s="6"/>
      <c r="R133" s="6"/>
      <c r="S133" s="5"/>
    </row>
    <row r="134" spans="5:19" x14ac:dyDescent="0.25">
      <c r="E134" s="1"/>
      <c r="F134" s="1"/>
      <c r="G134" s="1"/>
      <c r="H134" s="1"/>
      <c r="I134" s="1"/>
      <c r="J134" s="1"/>
      <c r="K134" s="1"/>
      <c r="L134" s="6"/>
      <c r="M134" s="6"/>
      <c r="N134" s="6"/>
      <c r="O134" s="6"/>
      <c r="P134" s="6"/>
      <c r="Q134" s="6"/>
      <c r="R134" s="6"/>
      <c r="S134" s="5"/>
    </row>
    <row r="135" spans="5:19" x14ac:dyDescent="0.25">
      <c r="E135" s="1"/>
      <c r="F135" s="1"/>
      <c r="G135" s="1"/>
      <c r="H135" s="1"/>
      <c r="I135" s="1"/>
      <c r="J135" s="1"/>
      <c r="K135" s="1"/>
      <c r="L135" s="6"/>
      <c r="M135" s="6"/>
      <c r="N135" s="6"/>
      <c r="O135" s="6"/>
      <c r="P135" s="6"/>
      <c r="Q135" s="6"/>
      <c r="R135" s="6"/>
      <c r="S135" s="5"/>
    </row>
    <row r="136" spans="5:19" x14ac:dyDescent="0.25">
      <c r="E136" s="1"/>
      <c r="F136" s="1"/>
      <c r="G136" s="1"/>
      <c r="H136" s="1"/>
      <c r="I136" s="1"/>
      <c r="J136" s="1"/>
      <c r="K136" s="1"/>
      <c r="L136" s="6"/>
      <c r="M136" s="6"/>
      <c r="N136" s="6"/>
      <c r="O136" s="6"/>
      <c r="P136" s="6"/>
      <c r="Q136" s="6"/>
      <c r="R136" s="6"/>
      <c r="S136" s="5"/>
    </row>
    <row r="137" spans="5:19" x14ac:dyDescent="0.25">
      <c r="E137" s="1"/>
      <c r="F137" s="1"/>
      <c r="G137" s="1"/>
      <c r="H137" s="1"/>
      <c r="I137" s="1"/>
      <c r="J137" s="1"/>
      <c r="K137" s="1"/>
      <c r="L137" s="6"/>
      <c r="M137" s="6"/>
      <c r="N137" s="6"/>
      <c r="O137" s="6"/>
      <c r="P137" s="6"/>
      <c r="Q137" s="6"/>
      <c r="R137" s="6"/>
      <c r="S137" s="5"/>
    </row>
    <row r="138" spans="5:19" x14ac:dyDescent="0.25">
      <c r="E138" s="1"/>
      <c r="F138" s="1"/>
      <c r="G138" s="1"/>
      <c r="H138" s="1"/>
      <c r="I138" s="1"/>
      <c r="J138" s="1"/>
      <c r="K138" s="1"/>
      <c r="L138" s="6"/>
      <c r="M138" s="6"/>
      <c r="N138" s="6"/>
      <c r="O138" s="6"/>
      <c r="P138" s="6"/>
      <c r="Q138" s="6"/>
      <c r="R138" s="6"/>
      <c r="S138" s="5"/>
    </row>
    <row r="139" spans="5:19" x14ac:dyDescent="0.25">
      <c r="E139" s="1"/>
      <c r="F139" s="1"/>
      <c r="G139" s="1"/>
      <c r="H139" s="1"/>
      <c r="I139" s="1"/>
      <c r="J139" s="1"/>
      <c r="K139" s="1"/>
      <c r="L139" s="6"/>
      <c r="M139" s="6"/>
      <c r="N139" s="6"/>
      <c r="O139" s="6"/>
      <c r="P139" s="6"/>
      <c r="Q139" s="6"/>
      <c r="R139" s="6"/>
      <c r="S139" s="5"/>
    </row>
    <row r="140" spans="5:19" x14ac:dyDescent="0.25">
      <c r="E140" s="1"/>
      <c r="F140" s="1"/>
      <c r="G140" s="1"/>
      <c r="H140" s="1"/>
      <c r="I140" s="1"/>
      <c r="J140" s="1"/>
      <c r="K140" s="1"/>
      <c r="L140" s="6"/>
      <c r="M140" s="6"/>
      <c r="N140" s="6"/>
      <c r="O140" s="6"/>
      <c r="P140" s="6"/>
      <c r="Q140" s="6"/>
      <c r="R140" s="6"/>
      <c r="S140" s="5"/>
    </row>
    <row r="141" spans="5:19" x14ac:dyDescent="0.25">
      <c r="E141" s="1"/>
      <c r="F141" s="1"/>
      <c r="G141" s="1"/>
      <c r="H141" s="1"/>
      <c r="I141" s="1"/>
      <c r="J141" s="1"/>
      <c r="K141" s="1"/>
      <c r="L141" s="6"/>
      <c r="M141" s="6"/>
      <c r="N141" s="6"/>
      <c r="O141" s="6"/>
      <c r="P141" s="6"/>
      <c r="Q141" s="6"/>
      <c r="R141" s="6"/>
      <c r="S141" s="5"/>
    </row>
    <row r="142" spans="5:19" x14ac:dyDescent="0.25">
      <c r="E142" s="1"/>
      <c r="F142" s="1"/>
      <c r="G142" s="1"/>
      <c r="H142" s="1"/>
      <c r="I142" s="1"/>
      <c r="J142" s="1"/>
      <c r="K142" s="1"/>
      <c r="L142" s="6"/>
      <c r="M142" s="6"/>
      <c r="N142" s="6"/>
      <c r="O142" s="6"/>
      <c r="P142" s="6"/>
      <c r="Q142" s="6"/>
      <c r="R142" s="6"/>
      <c r="S142" s="5"/>
    </row>
    <row r="143" spans="5:19" x14ac:dyDescent="0.25">
      <c r="E143" s="1"/>
      <c r="F143" s="1"/>
      <c r="G143" s="1"/>
      <c r="H143" s="1"/>
      <c r="I143" s="1"/>
      <c r="J143" s="1"/>
      <c r="K143" s="1"/>
      <c r="L143" s="6"/>
      <c r="M143" s="6"/>
      <c r="N143" s="6"/>
      <c r="O143" s="6"/>
      <c r="P143" s="6"/>
      <c r="Q143" s="6"/>
      <c r="R143" s="6"/>
      <c r="S143" s="5"/>
    </row>
    <row r="144" spans="5:19" x14ac:dyDescent="0.25">
      <c r="E144" s="1"/>
      <c r="F144" s="1"/>
      <c r="G144" s="1"/>
      <c r="H144" s="1"/>
      <c r="I144" s="1"/>
      <c r="J144" s="1"/>
      <c r="K144" s="1"/>
      <c r="L144" s="6"/>
      <c r="M144" s="6"/>
      <c r="N144" s="6"/>
      <c r="O144" s="6"/>
      <c r="P144" s="6"/>
      <c r="Q144" s="6"/>
      <c r="R144" s="6"/>
      <c r="S144" s="5"/>
    </row>
    <row r="145" spans="5:19" x14ac:dyDescent="0.25">
      <c r="E145" s="1"/>
      <c r="F145" s="1"/>
      <c r="G145" s="1"/>
      <c r="H145" s="1"/>
      <c r="I145" s="1"/>
      <c r="J145" s="1"/>
      <c r="K145" s="1"/>
      <c r="L145" s="6"/>
      <c r="M145" s="6"/>
      <c r="N145" s="6"/>
      <c r="O145" s="6"/>
      <c r="P145" s="6"/>
      <c r="Q145" s="6"/>
      <c r="R145" s="6"/>
      <c r="S145" s="5"/>
    </row>
    <row r="146" spans="5:19" x14ac:dyDescent="0.25">
      <c r="E146" s="1"/>
      <c r="F146" s="1"/>
      <c r="G146" s="1"/>
      <c r="H146" s="1"/>
      <c r="I146" s="1"/>
      <c r="J146" s="1"/>
      <c r="K146" s="1"/>
      <c r="L146" s="6"/>
      <c r="M146" s="6"/>
      <c r="N146" s="6"/>
      <c r="O146" s="6"/>
      <c r="P146" s="6"/>
      <c r="Q146" s="6"/>
      <c r="R146" s="6"/>
      <c r="S146" s="5"/>
    </row>
  </sheetData>
  <sheetProtection password="C31A" sheet="1" objects="1" scenarios="1"/>
  <mergeCells count="2">
    <mergeCell ref="C3:D3"/>
    <mergeCell ref="F12:I12"/>
  </mergeCells>
  <printOptions gridLines="1"/>
  <pageMargins left="0.70866141732283472" right="0.70866141732283472" top="0.74803149606299213" bottom="0.74803149606299213" header="0.31496062992125984" footer="0.31496062992125984"/>
  <pageSetup paperSize="8" scale="3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5"/>
  <sheetViews>
    <sheetView zoomScale="90" zoomScaleNormal="90" workbookViewId="0">
      <selection activeCell="L22" sqref="L22"/>
    </sheetView>
  </sheetViews>
  <sheetFormatPr defaultRowHeight="14.25" x14ac:dyDescent="0.2"/>
  <cols>
    <col min="1" max="1" width="31.85546875" style="7" customWidth="1"/>
    <col min="2" max="2" width="36.85546875" style="7" customWidth="1"/>
    <col min="3" max="3" width="31.42578125" style="7" customWidth="1"/>
    <col min="4" max="4" width="20.28515625" style="7" customWidth="1"/>
    <col min="5" max="5" width="25.42578125" style="7" customWidth="1"/>
    <col min="6" max="16384" width="9.140625" style="7"/>
  </cols>
  <sheetData>
    <row r="1" spans="1:13" ht="18.75" x14ac:dyDescent="0.3">
      <c r="A1" s="85" t="s">
        <v>72</v>
      </c>
    </row>
    <row r="2" spans="1:13" ht="30.75" thickBot="1" x14ac:dyDescent="0.3">
      <c r="A2" s="1" t="s">
        <v>39</v>
      </c>
      <c r="D2" s="125" t="s">
        <v>104</v>
      </c>
    </row>
    <row r="3" spans="1:13" ht="50.25" customHeight="1" thickBot="1" x14ac:dyDescent="0.3">
      <c r="A3" s="117" t="s">
        <v>103</v>
      </c>
      <c r="B3" s="118" t="s">
        <v>43</v>
      </c>
      <c r="C3" s="119" t="s">
        <v>99</v>
      </c>
      <c r="D3" s="120" t="s">
        <v>100</v>
      </c>
      <c r="E3" s="121" t="s">
        <v>101</v>
      </c>
    </row>
    <row r="4" spans="1:13" ht="39.75" thickBot="1" x14ac:dyDescent="0.3">
      <c r="A4" s="183" t="s">
        <v>34</v>
      </c>
      <c r="B4" s="81" t="s">
        <v>44</v>
      </c>
      <c r="C4" s="113">
        <v>50</v>
      </c>
      <c r="D4" s="115"/>
      <c r="E4" s="122">
        <f>C4*D4</f>
        <v>0</v>
      </c>
    </row>
    <row r="5" spans="1:13" ht="26.25" thickBot="1" x14ac:dyDescent="0.3">
      <c r="A5" s="183"/>
      <c r="B5" s="9" t="s">
        <v>153</v>
      </c>
      <c r="C5" s="113">
        <v>50</v>
      </c>
      <c r="D5" s="115"/>
      <c r="E5" s="122">
        <f>D5*C5</f>
        <v>0</v>
      </c>
    </row>
    <row r="6" spans="1:13" ht="26.25" thickBot="1" x14ac:dyDescent="0.3">
      <c r="A6" s="183"/>
      <c r="B6" s="9" t="s">
        <v>46</v>
      </c>
      <c r="C6" s="113">
        <v>20</v>
      </c>
      <c r="D6" s="115"/>
      <c r="E6" s="122">
        <f t="shared" ref="E6:E15" si="0">C6*D6</f>
        <v>0</v>
      </c>
    </row>
    <row r="7" spans="1:13" ht="26.25" thickBot="1" x14ac:dyDescent="0.3">
      <c r="A7" s="183"/>
      <c r="B7" s="9" t="s">
        <v>154</v>
      </c>
      <c r="C7" s="113">
        <v>20</v>
      </c>
      <c r="D7" s="115"/>
      <c r="E7" s="122">
        <f t="shared" si="0"/>
        <v>0</v>
      </c>
    </row>
    <row r="8" spans="1:13" ht="27" thickBot="1" x14ac:dyDescent="0.3">
      <c r="A8" s="183"/>
      <c r="B8" s="81" t="s">
        <v>45</v>
      </c>
      <c r="C8" s="113">
        <v>5</v>
      </c>
      <c r="D8" s="115"/>
      <c r="E8" s="122">
        <f t="shared" si="0"/>
        <v>0</v>
      </c>
    </row>
    <row r="9" spans="1:13" ht="15" customHeight="1" thickBot="1" x14ac:dyDescent="0.3">
      <c r="A9" s="194"/>
      <c r="B9" s="83" t="s">
        <v>102</v>
      </c>
      <c r="C9" s="113">
        <v>5</v>
      </c>
      <c r="D9" s="115"/>
      <c r="E9" s="122">
        <f t="shared" si="0"/>
        <v>0</v>
      </c>
    </row>
    <row r="10" spans="1:13" ht="39.75" thickBot="1" x14ac:dyDescent="0.3">
      <c r="A10" s="191" t="s">
        <v>114</v>
      </c>
      <c r="B10" s="82" t="s">
        <v>113</v>
      </c>
      <c r="C10" s="116">
        <v>50</v>
      </c>
      <c r="D10" s="115"/>
      <c r="E10" s="123">
        <f t="shared" si="0"/>
        <v>0</v>
      </c>
      <c r="M10" s="84"/>
    </row>
    <row r="11" spans="1:13" ht="26.25" thickBot="1" x14ac:dyDescent="0.3">
      <c r="A11" s="192"/>
      <c r="B11" s="8" t="s">
        <v>149</v>
      </c>
      <c r="C11" s="116">
        <v>50</v>
      </c>
      <c r="D11" s="115"/>
      <c r="E11" s="123"/>
      <c r="M11" s="84"/>
    </row>
    <row r="12" spans="1:13" ht="26.25" thickBot="1" x14ac:dyDescent="0.3">
      <c r="A12" s="192"/>
      <c r="B12" s="8" t="s">
        <v>46</v>
      </c>
      <c r="C12" s="116">
        <v>20</v>
      </c>
      <c r="D12" s="115"/>
      <c r="E12" s="123">
        <f t="shared" si="0"/>
        <v>0</v>
      </c>
      <c r="M12" s="98"/>
    </row>
    <row r="13" spans="1:13" ht="26.25" thickBot="1" x14ac:dyDescent="0.3">
      <c r="A13" s="192"/>
      <c r="B13" s="8" t="s">
        <v>154</v>
      </c>
      <c r="C13" s="116">
        <v>20</v>
      </c>
      <c r="D13" s="115"/>
      <c r="E13" s="123">
        <f t="shared" si="0"/>
        <v>0</v>
      </c>
      <c r="M13" s="84"/>
    </row>
    <row r="14" spans="1:13" ht="27" thickBot="1" x14ac:dyDescent="0.3">
      <c r="A14" s="192"/>
      <c r="B14" s="82" t="s">
        <v>45</v>
      </c>
      <c r="C14" s="116">
        <v>5</v>
      </c>
      <c r="D14" s="115"/>
      <c r="E14" s="123">
        <f t="shared" si="0"/>
        <v>0</v>
      </c>
    </row>
    <row r="15" spans="1:13" ht="15.75" thickBot="1" x14ac:dyDescent="0.3">
      <c r="A15" s="193"/>
      <c r="B15" s="10" t="s">
        <v>102</v>
      </c>
      <c r="C15" s="116">
        <v>5</v>
      </c>
      <c r="D15" s="115"/>
      <c r="E15" s="123">
        <f t="shared" si="0"/>
        <v>0</v>
      </c>
    </row>
    <row r="16" spans="1:13" ht="42.75" customHeight="1" thickBot="1" x14ac:dyDescent="0.25">
      <c r="A16" s="124" t="s">
        <v>168</v>
      </c>
      <c r="B16" s="190"/>
      <c r="C16" s="190"/>
      <c r="D16" s="187"/>
      <c r="E16" s="148">
        <f>SUM(E4:E15)</f>
        <v>0</v>
      </c>
    </row>
    <row r="20" spans="1:5" ht="13.5" customHeight="1" thickBot="1" x14ac:dyDescent="0.3">
      <c r="B20" s="125" t="s">
        <v>104</v>
      </c>
    </row>
    <row r="21" spans="1:5" ht="77.25" customHeight="1" thickBot="1" x14ac:dyDescent="0.3">
      <c r="A21" s="138" t="s">
        <v>166</v>
      </c>
      <c r="B21" s="139" t="s">
        <v>172</v>
      </c>
      <c r="C21" s="140" t="s">
        <v>167</v>
      </c>
      <c r="D21" s="121" t="s">
        <v>169</v>
      </c>
    </row>
    <row r="22" spans="1:5" ht="49.5" customHeight="1" thickBot="1" x14ac:dyDescent="0.3">
      <c r="A22" s="145" t="s">
        <v>170</v>
      </c>
      <c r="B22" s="195"/>
      <c r="C22" s="146">
        <v>1000000</v>
      </c>
      <c r="D22" s="146">
        <f>C22*B22</f>
        <v>0</v>
      </c>
    </row>
    <row r="23" spans="1:5" ht="16.5" thickTop="1" thickBot="1" x14ac:dyDescent="0.25">
      <c r="A23" s="124" t="s">
        <v>171</v>
      </c>
      <c r="B23" s="137"/>
      <c r="C23" s="143"/>
      <c r="D23" s="144"/>
      <c r="E23" s="149">
        <f>D22</f>
        <v>0</v>
      </c>
    </row>
    <row r="24" spans="1:5" ht="15" thickBot="1" x14ac:dyDescent="0.25">
      <c r="B24" s="142"/>
    </row>
    <row r="25" spans="1:5" ht="52.5" customHeight="1" thickBot="1" x14ac:dyDescent="0.25">
      <c r="A25" s="141" t="s">
        <v>95</v>
      </c>
      <c r="B25" s="188" t="s">
        <v>173</v>
      </c>
      <c r="C25" s="188"/>
      <c r="D25" s="189"/>
      <c r="E25" s="147">
        <f>E16+E23</f>
        <v>0</v>
      </c>
    </row>
  </sheetData>
  <sheetProtection password="C31A" sheet="1" objects="1" scenarios="1"/>
  <mergeCells count="5">
    <mergeCell ref="B25:D25"/>
    <mergeCell ref="A4:A7"/>
    <mergeCell ref="B16:D16"/>
    <mergeCell ref="A10:A15"/>
    <mergeCell ref="A8:A9"/>
  </mergeCells>
  <conditionalFormatting sqref="D4">
    <cfRule type="cellIs" dxfId="12" priority="13" operator="notEqual">
      <formula>0</formula>
    </cfRule>
  </conditionalFormatting>
  <conditionalFormatting sqref="D5">
    <cfRule type="cellIs" dxfId="11" priority="12" operator="notEqual">
      <formula>0</formula>
    </cfRule>
  </conditionalFormatting>
  <conditionalFormatting sqref="D6">
    <cfRule type="cellIs" dxfId="10" priority="11" operator="notEqual">
      <formula>0</formula>
    </cfRule>
  </conditionalFormatting>
  <conditionalFormatting sqref="D7">
    <cfRule type="cellIs" dxfId="9" priority="10" operator="notEqual">
      <formula>0</formula>
    </cfRule>
  </conditionalFormatting>
  <conditionalFormatting sqref="D8">
    <cfRule type="cellIs" dxfId="8" priority="9" operator="notEqual">
      <formula>0</formula>
    </cfRule>
  </conditionalFormatting>
  <conditionalFormatting sqref="D9">
    <cfRule type="cellIs" dxfId="7" priority="8" operator="notEqual">
      <formula>0</formula>
    </cfRule>
  </conditionalFormatting>
  <conditionalFormatting sqref="D10">
    <cfRule type="cellIs" dxfId="6" priority="7" operator="notEqual">
      <formula>0</formula>
    </cfRule>
  </conditionalFormatting>
  <conditionalFormatting sqref="D11">
    <cfRule type="cellIs" dxfId="5" priority="6" operator="notEqual">
      <formula>0</formula>
    </cfRule>
  </conditionalFormatting>
  <conditionalFormatting sqref="D12">
    <cfRule type="cellIs" dxfId="4" priority="5" operator="notEqual">
      <formula>0</formula>
    </cfRule>
  </conditionalFormatting>
  <conditionalFormatting sqref="D13">
    <cfRule type="cellIs" dxfId="3" priority="4" operator="notEqual">
      <formula>0</formula>
    </cfRule>
  </conditionalFormatting>
  <conditionalFormatting sqref="D14">
    <cfRule type="cellIs" dxfId="2" priority="3" operator="notEqual">
      <formula>0</formula>
    </cfRule>
  </conditionalFormatting>
  <conditionalFormatting sqref="D15">
    <cfRule type="cellIs" dxfId="1" priority="2" operator="notEqual">
      <formula>0</formula>
    </cfRule>
  </conditionalFormatting>
  <conditionalFormatting sqref="B22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E19"/>
  <sheetViews>
    <sheetView tabSelected="1" zoomScale="90" zoomScaleNormal="90" workbookViewId="0">
      <selection activeCell="G3" sqref="G3"/>
    </sheetView>
  </sheetViews>
  <sheetFormatPr defaultRowHeight="29.25" customHeight="1" x14ac:dyDescent="0.3"/>
  <cols>
    <col min="1" max="1" width="9.140625" style="65"/>
    <col min="2" max="2" width="60.140625" style="65" customWidth="1"/>
    <col min="3" max="3" width="48" style="65" customWidth="1"/>
    <col min="4" max="4" width="38.5703125" style="131" customWidth="1"/>
    <col min="5" max="5" width="18.7109375" style="65" customWidth="1"/>
    <col min="6" max="16384" width="9.140625" style="65"/>
  </cols>
  <sheetData>
    <row r="1" spans="2:5" ht="29.25" customHeight="1" x14ac:dyDescent="0.3">
      <c r="B1" s="88" t="s">
        <v>160</v>
      </c>
    </row>
    <row r="2" spans="2:5" ht="29.25" customHeight="1" x14ac:dyDescent="0.3">
      <c r="B2" s="66" t="s">
        <v>84</v>
      </c>
    </row>
    <row r="3" spans="2:5" ht="29.25" customHeight="1" x14ac:dyDescent="0.3">
      <c r="B3" s="66"/>
    </row>
    <row r="4" spans="2:5" ht="29.25" customHeight="1" x14ac:dyDescent="0.3">
      <c r="B4" s="66" t="s">
        <v>94</v>
      </c>
    </row>
    <row r="5" spans="2:5" ht="49.5" customHeight="1" x14ac:dyDescent="0.3">
      <c r="B5" s="67" t="s">
        <v>93</v>
      </c>
      <c r="C5" s="67" t="s">
        <v>65</v>
      </c>
      <c r="D5" s="133" t="s">
        <v>121</v>
      </c>
      <c r="E5" s="68" t="s">
        <v>161</v>
      </c>
    </row>
    <row r="6" spans="2:5" ht="29.25" customHeight="1" x14ac:dyDescent="0.3">
      <c r="B6" s="69" t="s">
        <v>85</v>
      </c>
      <c r="C6" s="69" t="s">
        <v>115</v>
      </c>
      <c r="D6" s="70">
        <f>'Bogensevej 89'!H6</f>
        <v>0</v>
      </c>
      <c r="E6" s="132">
        <f>COUNTA('Bogensevej 89'!G5)/(COUNTA('Bogensevej 89'!F5))</f>
        <v>0</v>
      </c>
    </row>
    <row r="7" spans="2:5" ht="29.25" customHeight="1" x14ac:dyDescent="0.3">
      <c r="B7" s="71" t="s">
        <v>86</v>
      </c>
      <c r="C7" s="71" t="s">
        <v>116</v>
      </c>
      <c r="D7" s="70">
        <f>'Højagervej 8'!H9</f>
        <v>0</v>
      </c>
      <c r="E7" s="132">
        <f>COUNTA('Højagervej 8'!G5:G8)/COUNTA('Højagervej 8'!F5:F8)</f>
        <v>0</v>
      </c>
    </row>
    <row r="8" spans="2:5" ht="29.25" customHeight="1" x14ac:dyDescent="0.3">
      <c r="B8" s="72" t="s">
        <v>87</v>
      </c>
      <c r="C8" s="72" t="s">
        <v>117</v>
      </c>
      <c r="D8" s="70">
        <f>Middelfart!H26</f>
        <v>0</v>
      </c>
      <c r="E8" s="132">
        <f>COUNTA(Middelfart!G5:G25)/COUNTA(Middelfart!F5:F25)</f>
        <v>0</v>
      </c>
    </row>
    <row r="9" spans="2:5" ht="29.25" customHeight="1" x14ac:dyDescent="0.3">
      <c r="B9" s="73" t="s">
        <v>88</v>
      </c>
      <c r="C9" s="73" t="s">
        <v>118</v>
      </c>
      <c r="D9" s="70">
        <f>'Nr. Aaby'!H24</f>
        <v>0</v>
      </c>
      <c r="E9" s="132">
        <f>COUNTA('Nr. Aaby'!G5:G23)/COUNTA('Nr. Aaby'!F5:F23)</f>
        <v>0</v>
      </c>
    </row>
    <row r="10" spans="2:5" ht="29.25" customHeight="1" x14ac:dyDescent="0.3">
      <c r="B10" s="74" t="s">
        <v>89</v>
      </c>
      <c r="C10" s="74" t="s">
        <v>119</v>
      </c>
      <c r="D10" s="70">
        <f>Gelsted!H25</f>
        <v>0</v>
      </c>
      <c r="E10" s="132">
        <f>COUNTA(Gelsted!G5:G24)/COUNTA(Gelsted!F5:F24)</f>
        <v>0</v>
      </c>
    </row>
    <row r="11" spans="2:5" ht="29.25" customHeight="1" x14ac:dyDescent="0.3">
      <c r="B11" s="75" t="s">
        <v>90</v>
      </c>
      <c r="C11" s="75" t="s">
        <v>120</v>
      </c>
      <c r="D11" s="70">
        <f>Køstrup!H25</f>
        <v>0</v>
      </c>
      <c r="E11" s="132">
        <f>COUNTA(Køstrup!G5:G24)/COUNTA(Køstrup!F5:F24)</f>
        <v>0</v>
      </c>
    </row>
    <row r="12" spans="2:5" ht="29.25" customHeight="1" x14ac:dyDescent="0.3">
      <c r="B12" s="76" t="s">
        <v>91</v>
      </c>
      <c r="C12" s="76" t="s">
        <v>92</v>
      </c>
      <c r="D12" s="70">
        <f>'Container leje'!E9</f>
        <v>0</v>
      </c>
      <c r="E12" s="132">
        <f>COUNTA('Container leje'!D4:D8)/COUNTA('Container leje'!C4:C8)</f>
        <v>0</v>
      </c>
    </row>
    <row r="13" spans="2:5" ht="29.25" customHeight="1" x14ac:dyDescent="0.3">
      <c r="B13" s="87" t="s">
        <v>95</v>
      </c>
      <c r="C13" s="87" t="s">
        <v>97</v>
      </c>
      <c r="D13" s="134">
        <f>'supplerende ydelser'!E25</f>
        <v>0</v>
      </c>
      <c r="E13" s="132">
        <f>(COUNTA('supplerende ydelser'!D4:D15)+(COUNTA('supplerende ydelser'!B22)))/(COUNTA('supplerende ydelser'!C4:C15)+(COUNTA('supplerende ydelser'!C22)))</f>
        <v>0</v>
      </c>
    </row>
    <row r="14" spans="2:5" ht="29.25" customHeight="1" x14ac:dyDescent="0.3">
      <c r="B14" s="135" t="s">
        <v>125</v>
      </c>
      <c r="C14" s="135"/>
      <c r="D14" s="136">
        <f>SUM(D6:D13)</f>
        <v>0</v>
      </c>
    </row>
    <row r="16" spans="2:5" ht="29.25" customHeight="1" x14ac:dyDescent="0.3">
      <c r="B16" s="66" t="s">
        <v>162</v>
      </c>
    </row>
    <row r="17" spans="2:2" ht="18.75" customHeight="1" x14ac:dyDescent="0.3">
      <c r="B17" s="65" t="s">
        <v>163</v>
      </c>
    </row>
    <row r="18" spans="2:2" ht="19.5" customHeight="1" x14ac:dyDescent="0.3">
      <c r="B18" s="65" t="s">
        <v>164</v>
      </c>
    </row>
    <row r="19" spans="2:2" ht="21.75" customHeight="1" x14ac:dyDescent="0.3">
      <c r="B19" s="65" t="s">
        <v>165</v>
      </c>
    </row>
  </sheetData>
  <sheetProtection password="C31A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H8"/>
  <sheetViews>
    <sheetView workbookViewId="0">
      <selection activeCell="G5" sqref="G5"/>
    </sheetView>
  </sheetViews>
  <sheetFormatPr defaultRowHeight="15" x14ac:dyDescent="0.25"/>
  <cols>
    <col min="2" max="3" width="24.28515625" customWidth="1"/>
    <col min="4" max="4" width="24.7109375" customWidth="1"/>
    <col min="5" max="5" width="36" customWidth="1"/>
    <col min="6" max="6" width="24" customWidth="1"/>
    <col min="7" max="7" width="24" style="99" customWidth="1"/>
    <col min="8" max="8" width="28.140625" style="99" customWidth="1"/>
  </cols>
  <sheetData>
    <row r="1" spans="2:8" x14ac:dyDescent="0.25">
      <c r="B1" s="12" t="s">
        <v>72</v>
      </c>
      <c r="C1" s="12"/>
      <c r="D1" s="1"/>
      <c r="E1" s="1"/>
    </row>
    <row r="2" spans="2:8" ht="30" x14ac:dyDescent="0.25">
      <c r="B2" s="1" t="s">
        <v>39</v>
      </c>
      <c r="C2" s="1"/>
      <c r="D2" s="1"/>
      <c r="E2" s="1"/>
    </row>
    <row r="3" spans="2:8" ht="26.25" customHeight="1" x14ac:dyDescent="0.4">
      <c r="B3" s="153" t="s">
        <v>66</v>
      </c>
      <c r="C3" s="154"/>
      <c r="D3" s="154"/>
      <c r="E3" s="154"/>
      <c r="F3" s="154"/>
      <c r="G3" s="154"/>
      <c r="H3" s="155"/>
    </row>
    <row r="4" spans="2:8" ht="29.25" customHeight="1" x14ac:dyDescent="0.25">
      <c r="B4" s="42" t="s">
        <v>32</v>
      </c>
      <c r="C4" s="47" t="s">
        <v>75</v>
      </c>
      <c r="D4" s="47" t="s">
        <v>67</v>
      </c>
      <c r="E4" s="64"/>
      <c r="F4" s="42" t="s">
        <v>69</v>
      </c>
      <c r="G4" s="100" t="s">
        <v>70</v>
      </c>
      <c r="H4" s="100" t="s">
        <v>71</v>
      </c>
    </row>
    <row r="5" spans="2:8" ht="30" x14ac:dyDescent="0.25">
      <c r="B5" s="55" t="s">
        <v>50</v>
      </c>
      <c r="C5" s="55"/>
      <c r="D5" s="37" t="s">
        <v>47</v>
      </c>
      <c r="E5" s="37" t="s">
        <v>48</v>
      </c>
      <c r="F5" s="22">
        <v>250</v>
      </c>
      <c r="G5" s="101"/>
      <c r="H5" s="102">
        <f>F5*G5</f>
        <v>0</v>
      </c>
    </row>
    <row r="6" spans="2:8" ht="30" x14ac:dyDescent="0.25">
      <c r="D6" s="5"/>
      <c r="E6" s="5"/>
      <c r="G6" s="103" t="s">
        <v>68</v>
      </c>
      <c r="H6" s="104">
        <f>H5</f>
        <v>0</v>
      </c>
    </row>
    <row r="8" spans="2:8" x14ac:dyDescent="0.25">
      <c r="E8" s="46"/>
    </row>
  </sheetData>
  <sheetProtection password="C31A" sheet="1" objects="1" scenarios="1"/>
  <mergeCells count="1">
    <mergeCell ref="B3:H3"/>
  </mergeCells>
  <conditionalFormatting sqref="G5">
    <cfRule type="cellIs" dxfId="102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K25"/>
  <sheetViews>
    <sheetView workbookViewId="0">
      <selection activeCell="G5" sqref="G5:G8"/>
    </sheetView>
  </sheetViews>
  <sheetFormatPr defaultColWidth="21.28515625" defaultRowHeight="15" x14ac:dyDescent="0.25"/>
  <cols>
    <col min="7" max="8" width="21.28515625" style="99"/>
  </cols>
  <sheetData>
    <row r="1" spans="2:11" x14ac:dyDescent="0.25">
      <c r="B1" s="12" t="s">
        <v>72</v>
      </c>
      <c r="C1" s="12"/>
      <c r="D1" s="1"/>
      <c r="E1" s="1"/>
      <c r="I1" s="49"/>
      <c r="J1" s="12"/>
      <c r="K1" s="46"/>
    </row>
    <row r="2" spans="2:11" ht="30" x14ac:dyDescent="0.25">
      <c r="B2" s="1" t="s">
        <v>39</v>
      </c>
      <c r="C2" s="1"/>
      <c r="D2" s="1"/>
      <c r="E2" s="1"/>
      <c r="I2" s="49"/>
      <c r="J2" s="1"/>
      <c r="K2" s="46"/>
    </row>
    <row r="3" spans="2:11" ht="33.75" customHeight="1" x14ac:dyDescent="0.4">
      <c r="B3" s="156" t="s">
        <v>73</v>
      </c>
      <c r="C3" s="157"/>
      <c r="D3" s="158"/>
      <c r="E3" s="158"/>
      <c r="F3" s="158"/>
      <c r="G3" s="158"/>
      <c r="H3" s="159"/>
      <c r="I3" s="49"/>
      <c r="J3" s="4"/>
      <c r="K3" s="46"/>
    </row>
    <row r="4" spans="2:11" ht="45" x14ac:dyDescent="0.25">
      <c r="B4" s="42" t="s">
        <v>32</v>
      </c>
      <c r="C4" s="47" t="s">
        <v>75</v>
      </c>
      <c r="D4" s="160" t="s">
        <v>67</v>
      </c>
      <c r="E4" s="161"/>
      <c r="F4" s="42" t="s">
        <v>69</v>
      </c>
      <c r="G4" s="100" t="s">
        <v>70</v>
      </c>
      <c r="H4" s="100" t="s">
        <v>71</v>
      </c>
      <c r="I4" s="49"/>
      <c r="K4" s="46"/>
    </row>
    <row r="5" spans="2:11" ht="60" x14ac:dyDescent="0.25">
      <c r="B5" s="55" t="s">
        <v>51</v>
      </c>
      <c r="C5" s="57" t="s">
        <v>76</v>
      </c>
      <c r="D5" s="37" t="s">
        <v>14</v>
      </c>
      <c r="E5" s="37" t="s">
        <v>15</v>
      </c>
      <c r="F5" s="31">
        <v>104</v>
      </c>
      <c r="G5" s="101"/>
      <c r="H5" s="102">
        <f>F5*G5</f>
        <v>0</v>
      </c>
      <c r="I5" s="49"/>
      <c r="K5" s="46"/>
    </row>
    <row r="6" spans="2:11" ht="60" x14ac:dyDescent="0.25">
      <c r="B6" s="55" t="s">
        <v>49</v>
      </c>
      <c r="C6" s="55"/>
      <c r="D6" s="37" t="s">
        <v>8</v>
      </c>
      <c r="E6" s="37" t="s">
        <v>9</v>
      </c>
      <c r="F6" s="31">
        <v>312</v>
      </c>
      <c r="G6" s="101"/>
      <c r="H6" s="102">
        <f>F6*G6</f>
        <v>0</v>
      </c>
      <c r="I6" s="49"/>
      <c r="K6" s="46"/>
    </row>
    <row r="7" spans="2:11" ht="30" x14ac:dyDescent="0.25">
      <c r="B7" s="55" t="s">
        <v>123</v>
      </c>
      <c r="C7" s="55"/>
      <c r="D7" s="37" t="s">
        <v>26</v>
      </c>
      <c r="E7" s="37" t="s">
        <v>122</v>
      </c>
      <c r="F7" s="31">
        <v>12</v>
      </c>
      <c r="G7" s="101"/>
      <c r="H7" s="102">
        <f>G7*F7</f>
        <v>0</v>
      </c>
      <c r="I7" s="49"/>
      <c r="K7" s="46"/>
    </row>
    <row r="8" spans="2:11" ht="45" x14ac:dyDescent="0.25">
      <c r="B8" s="55" t="s">
        <v>53</v>
      </c>
      <c r="C8" s="55"/>
      <c r="D8" s="37" t="s">
        <v>21</v>
      </c>
      <c r="E8" s="37" t="s">
        <v>33</v>
      </c>
      <c r="F8" s="31">
        <v>72</v>
      </c>
      <c r="G8" s="101"/>
      <c r="H8" s="102">
        <f>F8*G8</f>
        <v>0</v>
      </c>
      <c r="I8" s="49"/>
      <c r="K8" s="46"/>
    </row>
    <row r="9" spans="2:11" ht="30" x14ac:dyDescent="0.25">
      <c r="D9" s="5"/>
      <c r="E9" s="5"/>
      <c r="G9" s="103" t="s">
        <v>82</v>
      </c>
      <c r="H9" s="104">
        <f>SUM(H5:H8)</f>
        <v>0</v>
      </c>
      <c r="I9" s="49"/>
      <c r="K9" s="46"/>
    </row>
    <row r="10" spans="2:11" x14ac:dyDescent="0.25">
      <c r="B10" s="51"/>
      <c r="C10" s="51"/>
      <c r="D10" s="6"/>
      <c r="E10" s="6"/>
      <c r="F10" s="16"/>
      <c r="G10" s="105"/>
      <c r="H10" s="106"/>
      <c r="I10" s="49"/>
      <c r="J10" s="51"/>
      <c r="K10" s="46"/>
    </row>
    <row r="11" spans="2:11" x14ac:dyDescent="0.25">
      <c r="B11" s="51"/>
      <c r="C11" s="53"/>
      <c r="D11" s="6"/>
      <c r="E11" s="6"/>
      <c r="F11" s="16"/>
      <c r="G11" s="105"/>
      <c r="H11" s="106"/>
      <c r="I11" s="49"/>
      <c r="J11" s="53"/>
      <c r="K11" s="46"/>
    </row>
    <row r="12" spans="2:11" x14ac:dyDescent="0.25">
      <c r="B12" s="52"/>
      <c r="C12" s="52"/>
      <c r="D12" s="6"/>
      <c r="E12" s="6"/>
      <c r="F12" s="16"/>
      <c r="G12" s="105"/>
      <c r="H12" s="106"/>
      <c r="I12" s="49"/>
      <c r="J12" s="52"/>
      <c r="K12" s="46"/>
    </row>
    <row r="13" spans="2:11" x14ac:dyDescent="0.25">
      <c r="B13" s="49"/>
      <c r="C13" s="49"/>
      <c r="D13" s="49"/>
      <c r="E13" s="49"/>
      <c r="F13" s="49"/>
      <c r="G13" s="106"/>
      <c r="H13" s="106"/>
      <c r="I13" s="49"/>
      <c r="J13" s="49"/>
      <c r="K13" s="46"/>
    </row>
    <row r="14" spans="2:11" x14ac:dyDescent="0.25">
      <c r="B14" s="49"/>
      <c r="C14" s="49"/>
      <c r="D14" s="49"/>
      <c r="E14" s="49"/>
      <c r="F14" s="49"/>
      <c r="G14" s="106"/>
      <c r="H14" s="106"/>
      <c r="I14" s="49"/>
      <c r="J14" s="49"/>
      <c r="K14" s="46"/>
    </row>
    <row r="15" spans="2:11" x14ac:dyDescent="0.25">
      <c r="B15" s="48"/>
      <c r="C15" s="48"/>
      <c r="D15" s="48"/>
      <c r="E15" s="48"/>
      <c r="F15" s="48"/>
      <c r="G15" s="107"/>
      <c r="H15" s="107"/>
      <c r="I15" s="48"/>
      <c r="J15" s="48"/>
    </row>
    <row r="16" spans="2:11" x14ac:dyDescent="0.25">
      <c r="B16" s="48"/>
      <c r="C16" s="48"/>
      <c r="D16" s="48"/>
      <c r="E16" s="48"/>
      <c r="F16" s="48"/>
      <c r="G16" s="107"/>
      <c r="H16" s="107"/>
      <c r="I16" s="48"/>
      <c r="J16" s="48"/>
    </row>
    <row r="17" spans="2:10" x14ac:dyDescent="0.25">
      <c r="B17" s="48"/>
      <c r="C17" s="48"/>
      <c r="D17" s="48"/>
      <c r="E17" s="48"/>
      <c r="F17" s="48"/>
      <c r="G17" s="107"/>
      <c r="H17" s="107"/>
      <c r="I17" s="48"/>
      <c r="J17" s="48"/>
    </row>
    <row r="18" spans="2:10" x14ac:dyDescent="0.25">
      <c r="B18" s="50"/>
      <c r="C18" s="50"/>
      <c r="D18" s="6"/>
      <c r="E18" s="6"/>
      <c r="F18" s="49"/>
      <c r="G18" s="106"/>
      <c r="H18" s="106"/>
      <c r="J18" s="50"/>
    </row>
    <row r="19" spans="2:10" x14ac:dyDescent="0.25">
      <c r="B19" s="6"/>
      <c r="C19" s="6"/>
      <c r="D19" s="6"/>
      <c r="E19" s="6"/>
      <c r="F19" s="49"/>
      <c r="G19" s="106"/>
      <c r="H19" s="106"/>
      <c r="J19" s="6"/>
    </row>
    <row r="20" spans="2:10" x14ac:dyDescent="0.25">
      <c r="B20" s="162"/>
      <c r="C20" s="162"/>
      <c r="D20" s="163"/>
      <c r="E20" s="163"/>
      <c r="F20" s="163"/>
      <c r="G20" s="163"/>
      <c r="H20" s="163"/>
    </row>
    <row r="21" spans="2:10" x14ac:dyDescent="0.25">
      <c r="B21" s="4"/>
      <c r="C21" s="4"/>
      <c r="D21" s="162"/>
      <c r="E21" s="163"/>
      <c r="F21" s="4"/>
      <c r="G21" s="108"/>
      <c r="H21" s="108"/>
      <c r="J21" s="4"/>
    </row>
    <row r="22" spans="2:10" x14ac:dyDescent="0.25">
      <c r="B22" s="51"/>
      <c r="C22" s="51"/>
      <c r="D22" s="6"/>
      <c r="E22" s="6"/>
      <c r="F22" s="4"/>
      <c r="G22" s="108"/>
      <c r="H22" s="108"/>
      <c r="J22" s="51"/>
    </row>
    <row r="23" spans="2:10" x14ac:dyDescent="0.25">
      <c r="B23" s="51"/>
      <c r="C23" s="51"/>
      <c r="D23" s="6"/>
      <c r="E23" s="6"/>
      <c r="F23" s="4"/>
      <c r="G23" s="108"/>
      <c r="H23" s="108"/>
      <c r="J23" s="51"/>
    </row>
    <row r="24" spans="2:10" x14ac:dyDescent="0.25">
      <c r="B24" s="51"/>
      <c r="C24" s="51"/>
      <c r="D24" s="6"/>
      <c r="E24" s="6"/>
      <c r="F24" s="16"/>
      <c r="G24" s="105"/>
      <c r="H24" s="105"/>
      <c r="J24" s="51"/>
    </row>
    <row r="25" spans="2:10" x14ac:dyDescent="0.25">
      <c r="B25" s="49"/>
      <c r="C25" s="49"/>
      <c r="D25" s="6"/>
      <c r="E25" s="6"/>
      <c r="F25" s="49"/>
      <c r="G25" s="109"/>
      <c r="H25" s="105"/>
      <c r="J25" s="49"/>
    </row>
  </sheetData>
  <sheetProtection password="C31A" sheet="1" objects="1" scenarios="1"/>
  <mergeCells count="4">
    <mergeCell ref="B3:H3"/>
    <mergeCell ref="D4:E4"/>
    <mergeCell ref="B20:H20"/>
    <mergeCell ref="D21:E21"/>
  </mergeCells>
  <conditionalFormatting sqref="G5">
    <cfRule type="cellIs" dxfId="101" priority="4" operator="notEqual">
      <formula>0</formula>
    </cfRule>
  </conditionalFormatting>
  <conditionalFormatting sqref="G6">
    <cfRule type="cellIs" dxfId="100" priority="3" operator="notEqual">
      <formula>0</formula>
    </cfRule>
  </conditionalFormatting>
  <conditionalFormatting sqref="G7">
    <cfRule type="cellIs" dxfId="99" priority="2" operator="notEqual">
      <formula>0</formula>
    </cfRule>
  </conditionalFormatting>
  <conditionalFormatting sqref="G8">
    <cfRule type="cellIs" dxfId="98" priority="1" operator="not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B1:H26"/>
  <sheetViews>
    <sheetView topLeftCell="A18" zoomScaleNormal="100" workbookViewId="0">
      <selection activeCell="G25" sqref="G5:G25"/>
    </sheetView>
  </sheetViews>
  <sheetFormatPr defaultColWidth="25.140625" defaultRowHeight="15" x14ac:dyDescent="0.25"/>
  <cols>
    <col min="3" max="3" width="15.5703125" customWidth="1"/>
    <col min="5" max="5" width="29.140625" customWidth="1"/>
    <col min="7" max="8" width="25.140625" style="99"/>
  </cols>
  <sheetData>
    <row r="1" spans="2:8" x14ac:dyDescent="0.25">
      <c r="B1" s="61" t="s">
        <v>72</v>
      </c>
      <c r="C1" s="12"/>
      <c r="D1" s="1"/>
      <c r="E1" s="1"/>
    </row>
    <row r="2" spans="2:8" ht="43.5" customHeight="1" thickBot="1" x14ac:dyDescent="0.3">
      <c r="B2" s="61" t="s">
        <v>39</v>
      </c>
      <c r="C2" s="1"/>
      <c r="D2" s="1"/>
      <c r="E2" s="1"/>
      <c r="G2" s="171" t="s">
        <v>104</v>
      </c>
      <c r="H2" s="172"/>
    </row>
    <row r="3" spans="2:8" ht="34.5" customHeight="1" x14ac:dyDescent="0.3">
      <c r="B3" s="165" t="s">
        <v>74</v>
      </c>
      <c r="C3" s="166"/>
      <c r="D3" s="166"/>
      <c r="E3" s="167"/>
      <c r="F3" s="168" t="s">
        <v>79</v>
      </c>
      <c r="G3" s="169"/>
      <c r="H3" s="170"/>
    </row>
    <row r="4" spans="2:8" ht="85.5" customHeight="1" x14ac:dyDescent="0.25">
      <c r="B4" s="42" t="s">
        <v>32</v>
      </c>
      <c r="C4" s="42" t="s">
        <v>75</v>
      </c>
      <c r="D4" s="160" t="s">
        <v>67</v>
      </c>
      <c r="E4" s="164"/>
      <c r="F4" s="42" t="s">
        <v>78</v>
      </c>
      <c r="G4" s="100" t="s">
        <v>70</v>
      </c>
      <c r="H4" s="100" t="s">
        <v>71</v>
      </c>
    </row>
    <row r="5" spans="2:8" ht="32.25" customHeight="1" x14ac:dyDescent="0.25">
      <c r="B5" s="55" t="s">
        <v>1</v>
      </c>
      <c r="C5" s="22"/>
      <c r="D5" s="37" t="s">
        <v>8</v>
      </c>
      <c r="E5" s="37" t="s">
        <v>9</v>
      </c>
      <c r="F5" s="22">
        <v>5</v>
      </c>
      <c r="G5" s="101"/>
      <c r="H5" s="102">
        <f t="shared" ref="H5:H23" si="0">F5*G5</f>
        <v>0</v>
      </c>
    </row>
    <row r="6" spans="2:8" ht="32.25" customHeight="1" x14ac:dyDescent="0.25">
      <c r="B6" s="55" t="s">
        <v>2</v>
      </c>
      <c r="C6" s="22"/>
      <c r="D6" s="37" t="s">
        <v>8</v>
      </c>
      <c r="E6" s="37" t="s">
        <v>9</v>
      </c>
      <c r="F6" s="22">
        <v>120</v>
      </c>
      <c r="G6" s="101"/>
      <c r="H6" s="102">
        <f t="shared" si="0"/>
        <v>0</v>
      </c>
    </row>
    <row r="7" spans="2:8" ht="32.25" customHeight="1" x14ac:dyDescent="0.25">
      <c r="B7" s="55" t="s">
        <v>127</v>
      </c>
      <c r="C7" s="22" t="s">
        <v>30</v>
      </c>
      <c r="D7" s="37" t="s">
        <v>14</v>
      </c>
      <c r="E7" s="37" t="s">
        <v>15</v>
      </c>
      <c r="F7" s="22">
        <v>1</v>
      </c>
      <c r="G7" s="101"/>
      <c r="H7" s="102">
        <f t="shared" si="0"/>
        <v>0</v>
      </c>
    </row>
    <row r="8" spans="2:8" ht="52.5" customHeight="1" x14ac:dyDescent="0.25">
      <c r="B8" s="55" t="s">
        <v>57</v>
      </c>
      <c r="C8" s="22" t="s">
        <v>30</v>
      </c>
      <c r="D8" s="37" t="s">
        <v>3</v>
      </c>
      <c r="E8" s="37" t="s">
        <v>18</v>
      </c>
      <c r="F8" s="22">
        <v>42</v>
      </c>
      <c r="G8" s="101"/>
      <c r="H8" s="102">
        <f t="shared" si="0"/>
        <v>0</v>
      </c>
    </row>
    <row r="9" spans="2:8" ht="32.25" customHeight="1" x14ac:dyDescent="0.25">
      <c r="B9" s="55" t="s">
        <v>60</v>
      </c>
      <c r="C9" s="22" t="s">
        <v>30</v>
      </c>
      <c r="D9" s="37" t="s">
        <v>3</v>
      </c>
      <c r="E9" s="37" t="s">
        <v>18</v>
      </c>
      <c r="F9" s="22">
        <v>63</v>
      </c>
      <c r="G9" s="101"/>
      <c r="H9" s="102">
        <f t="shared" si="0"/>
        <v>0</v>
      </c>
    </row>
    <row r="10" spans="2:8" ht="32.25" customHeight="1" x14ac:dyDescent="0.25">
      <c r="B10" s="55" t="s">
        <v>54</v>
      </c>
      <c r="C10" s="22" t="s">
        <v>30</v>
      </c>
      <c r="D10" s="37" t="s">
        <v>23</v>
      </c>
      <c r="E10" s="37" t="s">
        <v>24</v>
      </c>
      <c r="F10" s="22">
        <v>12</v>
      </c>
      <c r="G10" s="101"/>
      <c r="H10" s="102">
        <f t="shared" si="0"/>
        <v>0</v>
      </c>
    </row>
    <row r="11" spans="2:8" ht="32.25" customHeight="1" x14ac:dyDescent="0.25">
      <c r="B11" s="55" t="s">
        <v>55</v>
      </c>
      <c r="C11" s="22" t="s">
        <v>30</v>
      </c>
      <c r="D11" s="37" t="s">
        <v>22</v>
      </c>
      <c r="E11" s="37" t="s">
        <v>4</v>
      </c>
      <c r="F11" s="22">
        <v>169</v>
      </c>
      <c r="G11" s="101"/>
      <c r="H11" s="102">
        <f t="shared" si="0"/>
        <v>0</v>
      </c>
    </row>
    <row r="12" spans="2:8" ht="32.25" customHeight="1" x14ac:dyDescent="0.25">
      <c r="B12" s="55" t="s">
        <v>11</v>
      </c>
      <c r="C12" s="22" t="s">
        <v>30</v>
      </c>
      <c r="D12" s="37" t="s">
        <v>22</v>
      </c>
      <c r="E12" s="37" t="s">
        <v>4</v>
      </c>
      <c r="F12" s="22">
        <v>81</v>
      </c>
      <c r="G12" s="101"/>
      <c r="H12" s="102">
        <f t="shared" si="0"/>
        <v>0</v>
      </c>
    </row>
    <row r="13" spans="2:8" ht="32.25" customHeight="1" x14ac:dyDescent="0.25">
      <c r="B13" s="55" t="s">
        <v>12</v>
      </c>
      <c r="C13" s="22" t="s">
        <v>30</v>
      </c>
      <c r="D13" s="37" t="s">
        <v>27</v>
      </c>
      <c r="E13" s="37" t="s">
        <v>25</v>
      </c>
      <c r="F13" s="22">
        <v>12</v>
      </c>
      <c r="G13" s="101"/>
      <c r="H13" s="102">
        <f t="shared" si="0"/>
        <v>0</v>
      </c>
    </row>
    <row r="14" spans="2:8" ht="69.75" customHeight="1" x14ac:dyDescent="0.25">
      <c r="B14" s="55" t="s">
        <v>129</v>
      </c>
      <c r="C14" s="22"/>
      <c r="D14" s="60" t="s">
        <v>22</v>
      </c>
      <c r="E14" s="37" t="s">
        <v>4</v>
      </c>
      <c r="F14" s="58">
        <v>695</v>
      </c>
      <c r="G14" s="101"/>
      <c r="H14" s="110">
        <f t="shared" si="0"/>
        <v>0</v>
      </c>
    </row>
    <row r="15" spans="2:8" ht="32.25" customHeight="1" x14ac:dyDescent="0.25">
      <c r="B15" s="55" t="s">
        <v>59</v>
      </c>
      <c r="C15" s="22"/>
      <c r="D15" s="37" t="s">
        <v>20</v>
      </c>
      <c r="E15" s="37" t="s">
        <v>5</v>
      </c>
      <c r="F15" s="22">
        <v>212</v>
      </c>
      <c r="G15" s="101"/>
      <c r="H15" s="102">
        <f t="shared" si="0"/>
        <v>0</v>
      </c>
    </row>
    <row r="16" spans="2:8" ht="32.25" customHeight="1" x14ac:dyDescent="0.25">
      <c r="B16" s="55" t="s">
        <v>13</v>
      </c>
      <c r="C16" s="22"/>
      <c r="D16" s="37" t="s">
        <v>22</v>
      </c>
      <c r="E16" s="37" t="s">
        <v>4</v>
      </c>
      <c r="F16" s="22">
        <v>254</v>
      </c>
      <c r="G16" s="101"/>
      <c r="H16" s="102">
        <f t="shared" si="0"/>
        <v>0</v>
      </c>
    </row>
    <row r="17" spans="2:8" ht="32.25" customHeight="1" x14ac:dyDescent="0.25">
      <c r="B17" s="55" t="s">
        <v>7</v>
      </c>
      <c r="C17" s="22"/>
      <c r="D17" s="37" t="s">
        <v>16</v>
      </c>
      <c r="E17" s="37" t="s">
        <v>17</v>
      </c>
      <c r="F17" s="22">
        <v>240</v>
      </c>
      <c r="G17" s="101"/>
      <c r="H17" s="102">
        <f t="shared" si="0"/>
        <v>0</v>
      </c>
    </row>
    <row r="18" spans="2:8" ht="32.25" customHeight="1" x14ac:dyDescent="0.25">
      <c r="B18" s="55" t="s">
        <v>148</v>
      </c>
      <c r="C18" s="96"/>
      <c r="D18" s="37" t="s">
        <v>21</v>
      </c>
      <c r="E18" s="37" t="s">
        <v>33</v>
      </c>
      <c r="F18" s="22">
        <v>12</v>
      </c>
      <c r="G18" s="101"/>
      <c r="H18" s="102">
        <f t="shared" si="0"/>
        <v>0</v>
      </c>
    </row>
    <row r="19" spans="2:8" ht="32.25" customHeight="1" x14ac:dyDescent="0.25">
      <c r="B19" s="55" t="s">
        <v>58</v>
      </c>
      <c r="C19" s="22"/>
      <c r="D19" s="37" t="s">
        <v>26</v>
      </c>
      <c r="E19" s="37" t="s">
        <v>122</v>
      </c>
      <c r="F19" s="22">
        <v>132</v>
      </c>
      <c r="G19" s="101"/>
      <c r="H19" s="102">
        <f t="shared" si="0"/>
        <v>0</v>
      </c>
    </row>
    <row r="20" spans="2:8" ht="32.25" customHeight="1" x14ac:dyDescent="0.25">
      <c r="B20" s="55" t="s">
        <v>6</v>
      </c>
      <c r="C20" s="22"/>
      <c r="D20" s="37" t="s">
        <v>26</v>
      </c>
      <c r="E20" s="37" t="s">
        <v>122</v>
      </c>
      <c r="F20" s="22">
        <v>12</v>
      </c>
      <c r="G20" s="101"/>
      <c r="H20" s="102">
        <f t="shared" si="0"/>
        <v>0</v>
      </c>
    </row>
    <row r="21" spans="2:8" ht="32.25" customHeight="1" x14ac:dyDescent="0.25">
      <c r="B21" s="55" t="s">
        <v>10</v>
      </c>
      <c r="C21" s="22"/>
      <c r="D21" s="37" t="s">
        <v>26</v>
      </c>
      <c r="E21" s="37" t="s">
        <v>122</v>
      </c>
      <c r="F21" s="22">
        <v>14</v>
      </c>
      <c r="G21" s="101"/>
      <c r="H21" s="102">
        <f t="shared" si="0"/>
        <v>0</v>
      </c>
    </row>
    <row r="22" spans="2:8" ht="32.25" customHeight="1" x14ac:dyDescent="0.25">
      <c r="B22" s="55" t="s">
        <v>0</v>
      </c>
      <c r="C22" s="22"/>
      <c r="D22" s="37" t="s">
        <v>22</v>
      </c>
      <c r="E22" s="37" t="s">
        <v>4</v>
      </c>
      <c r="F22" s="22">
        <v>26</v>
      </c>
      <c r="G22" s="101"/>
      <c r="H22" s="102">
        <f t="shared" si="0"/>
        <v>0</v>
      </c>
    </row>
    <row r="23" spans="2:8" ht="78.75" customHeight="1" x14ac:dyDescent="0.25">
      <c r="B23" s="55" t="s">
        <v>146</v>
      </c>
      <c r="C23" s="22"/>
      <c r="D23" s="37" t="s">
        <v>152</v>
      </c>
      <c r="E23" s="37" t="s">
        <v>150</v>
      </c>
      <c r="F23" s="22">
        <v>59</v>
      </c>
      <c r="G23" s="101"/>
      <c r="H23" s="102">
        <f t="shared" si="0"/>
        <v>0</v>
      </c>
    </row>
    <row r="24" spans="2:8" ht="53.25" customHeight="1" x14ac:dyDescent="0.25">
      <c r="B24" s="55" t="s">
        <v>128</v>
      </c>
      <c r="C24" s="22" t="s">
        <v>30</v>
      </c>
      <c r="D24" s="37" t="s">
        <v>136</v>
      </c>
      <c r="E24" s="37" t="s">
        <v>137</v>
      </c>
      <c r="F24" s="22">
        <v>67</v>
      </c>
      <c r="G24" s="101"/>
      <c r="H24" s="102">
        <f>F24*G24</f>
        <v>0</v>
      </c>
    </row>
    <row r="25" spans="2:8" ht="33" customHeight="1" x14ac:dyDescent="0.25">
      <c r="B25" s="59" t="s">
        <v>19</v>
      </c>
      <c r="C25" s="22"/>
      <c r="D25" s="37" t="s">
        <v>27</v>
      </c>
      <c r="E25" s="37" t="s">
        <v>25</v>
      </c>
      <c r="F25" s="22">
        <v>22</v>
      </c>
      <c r="G25" s="101"/>
      <c r="H25" s="102">
        <f t="shared" ref="H25" si="1">F25*G25</f>
        <v>0</v>
      </c>
    </row>
    <row r="26" spans="2:8" ht="32.25" customHeight="1" x14ac:dyDescent="0.25">
      <c r="D26" s="5"/>
      <c r="E26" s="5"/>
      <c r="G26" s="103" t="s">
        <v>77</v>
      </c>
      <c r="H26" s="104">
        <f>SUM(H5:H25)</f>
        <v>0</v>
      </c>
    </row>
  </sheetData>
  <sheetProtection password="C31A" sheet="1" objects="1" scenarios="1"/>
  <mergeCells count="4">
    <mergeCell ref="D4:E4"/>
    <mergeCell ref="B3:E3"/>
    <mergeCell ref="F3:H3"/>
    <mergeCell ref="G2:H2"/>
  </mergeCells>
  <conditionalFormatting sqref="G5">
    <cfRule type="cellIs" dxfId="97" priority="24" operator="notEqual">
      <formula>0</formula>
    </cfRule>
  </conditionalFormatting>
  <conditionalFormatting sqref="G6">
    <cfRule type="cellIs" dxfId="96" priority="23" operator="notEqual">
      <formula>0</formula>
    </cfRule>
  </conditionalFormatting>
  <conditionalFormatting sqref="G7">
    <cfRule type="cellIs" dxfId="95" priority="22" operator="notEqual">
      <formula>0</formula>
    </cfRule>
  </conditionalFormatting>
  <conditionalFormatting sqref="G8">
    <cfRule type="cellIs" dxfId="94" priority="21" operator="notEqual">
      <formula>0</formula>
    </cfRule>
  </conditionalFormatting>
  <conditionalFormatting sqref="G9">
    <cfRule type="cellIs" dxfId="93" priority="20" operator="notEqual">
      <formula>0</formula>
    </cfRule>
  </conditionalFormatting>
  <conditionalFormatting sqref="G10">
    <cfRule type="cellIs" dxfId="92" priority="19" operator="notEqual">
      <formula>0</formula>
    </cfRule>
  </conditionalFormatting>
  <conditionalFormatting sqref="G11">
    <cfRule type="cellIs" dxfId="91" priority="18" operator="notEqual">
      <formula>0</formula>
    </cfRule>
  </conditionalFormatting>
  <conditionalFormatting sqref="G12">
    <cfRule type="cellIs" dxfId="90" priority="17" operator="notEqual">
      <formula>0</formula>
    </cfRule>
  </conditionalFormatting>
  <conditionalFormatting sqref="G13">
    <cfRule type="cellIs" dxfId="89" priority="16" operator="notEqual">
      <formula>0</formula>
    </cfRule>
  </conditionalFormatting>
  <conditionalFormatting sqref="G14">
    <cfRule type="cellIs" dxfId="88" priority="15" operator="notEqual">
      <formula>0</formula>
    </cfRule>
  </conditionalFormatting>
  <conditionalFormatting sqref="G15">
    <cfRule type="cellIs" dxfId="87" priority="14" operator="notEqual">
      <formula>0</formula>
    </cfRule>
  </conditionalFormatting>
  <conditionalFormatting sqref="G16">
    <cfRule type="cellIs" dxfId="86" priority="13" operator="notEqual">
      <formula>0</formula>
    </cfRule>
  </conditionalFormatting>
  <conditionalFormatting sqref="G17">
    <cfRule type="cellIs" dxfId="85" priority="12" operator="notEqual">
      <formula>0</formula>
    </cfRule>
  </conditionalFormatting>
  <conditionalFormatting sqref="G18">
    <cfRule type="cellIs" dxfId="84" priority="11" operator="notEqual">
      <formula>0</formula>
    </cfRule>
  </conditionalFormatting>
  <conditionalFormatting sqref="G19">
    <cfRule type="cellIs" dxfId="83" priority="10" operator="notEqual">
      <formula>0</formula>
    </cfRule>
  </conditionalFormatting>
  <conditionalFormatting sqref="G20">
    <cfRule type="cellIs" dxfId="82" priority="9" operator="notEqual">
      <formula>0</formula>
    </cfRule>
  </conditionalFormatting>
  <conditionalFormatting sqref="G21">
    <cfRule type="cellIs" dxfId="81" priority="8" operator="notEqual">
      <formula>0</formula>
    </cfRule>
  </conditionalFormatting>
  <conditionalFormatting sqref="G22">
    <cfRule type="cellIs" dxfId="80" priority="4" operator="notEqual">
      <formula>0</formula>
    </cfRule>
  </conditionalFormatting>
  <conditionalFormatting sqref="G23">
    <cfRule type="cellIs" dxfId="79" priority="3" operator="notEqual">
      <formula>0</formula>
    </cfRule>
  </conditionalFormatting>
  <conditionalFormatting sqref="G24">
    <cfRule type="cellIs" dxfId="78" priority="2" operator="notEqual">
      <formula>0</formula>
    </cfRule>
  </conditionalFormatting>
  <conditionalFormatting sqref="G25">
    <cfRule type="cellIs" dxfId="77" priority="1" operator="not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B1:H24"/>
  <sheetViews>
    <sheetView topLeftCell="A15" zoomScale="80" zoomScaleNormal="80" workbookViewId="0">
      <selection activeCell="H21" sqref="H21"/>
    </sheetView>
  </sheetViews>
  <sheetFormatPr defaultColWidth="27.140625" defaultRowHeight="33.75" customHeight="1" x14ac:dyDescent="0.25"/>
  <cols>
    <col min="5" max="5" width="31.28515625" customWidth="1"/>
    <col min="7" max="8" width="27.140625" style="99"/>
  </cols>
  <sheetData>
    <row r="1" spans="2:8" ht="33.75" customHeight="1" x14ac:dyDescent="0.25">
      <c r="B1" s="61" t="s">
        <v>72</v>
      </c>
      <c r="C1" s="12"/>
      <c r="D1" s="1"/>
      <c r="E1" s="1"/>
    </row>
    <row r="2" spans="2:8" ht="33.75" customHeight="1" thickBot="1" x14ac:dyDescent="0.3">
      <c r="B2" s="61" t="s">
        <v>39</v>
      </c>
      <c r="C2" s="1"/>
      <c r="D2" s="1"/>
      <c r="E2" s="1"/>
      <c r="G2" s="111" t="s">
        <v>104</v>
      </c>
      <c r="H2"/>
    </row>
    <row r="3" spans="2:8" ht="33.75" customHeight="1" x14ac:dyDescent="0.3">
      <c r="B3" s="173" t="s">
        <v>80</v>
      </c>
      <c r="C3" s="174"/>
      <c r="D3" s="174"/>
      <c r="E3" s="174"/>
      <c r="F3" s="175" t="s">
        <v>79</v>
      </c>
      <c r="G3" s="175"/>
      <c r="H3" s="175"/>
    </row>
    <row r="4" spans="2:8" ht="33.75" customHeight="1" x14ac:dyDescent="0.25">
      <c r="B4" s="42" t="s">
        <v>32</v>
      </c>
      <c r="C4" s="42" t="s">
        <v>75</v>
      </c>
      <c r="D4" s="150" t="s">
        <v>67</v>
      </c>
      <c r="E4" s="174"/>
      <c r="F4" s="42" t="s">
        <v>78</v>
      </c>
      <c r="G4" s="100" t="s">
        <v>70</v>
      </c>
      <c r="H4" s="100" t="s">
        <v>71</v>
      </c>
    </row>
    <row r="5" spans="2:8" ht="33.75" customHeight="1" x14ac:dyDescent="0.25">
      <c r="B5" s="55" t="s">
        <v>1</v>
      </c>
      <c r="C5" s="22"/>
      <c r="D5" s="37" t="s">
        <v>8</v>
      </c>
      <c r="E5" s="37" t="s">
        <v>9</v>
      </c>
      <c r="F5" s="22">
        <v>2</v>
      </c>
      <c r="G5" s="101"/>
      <c r="H5" s="102">
        <f t="shared" ref="H5:H21" si="0">F5*G5</f>
        <v>0</v>
      </c>
    </row>
    <row r="6" spans="2:8" ht="33.75" customHeight="1" x14ac:dyDescent="0.25">
      <c r="B6" s="55" t="s">
        <v>2</v>
      </c>
      <c r="C6" s="22"/>
      <c r="D6" s="37" t="s">
        <v>8</v>
      </c>
      <c r="E6" s="37" t="s">
        <v>9</v>
      </c>
      <c r="F6" s="22">
        <v>12</v>
      </c>
      <c r="G6" s="101"/>
      <c r="H6" s="102">
        <f t="shared" si="0"/>
        <v>0</v>
      </c>
    </row>
    <row r="7" spans="2:8" ht="45" customHeight="1" x14ac:dyDescent="0.25">
      <c r="B7" s="55" t="s">
        <v>127</v>
      </c>
      <c r="C7" s="22" t="s">
        <v>30</v>
      </c>
      <c r="D7" s="37" t="s">
        <v>14</v>
      </c>
      <c r="E7" s="37" t="s">
        <v>15</v>
      </c>
      <c r="F7" s="22">
        <v>1</v>
      </c>
      <c r="G7" s="101"/>
      <c r="H7" s="102">
        <f t="shared" si="0"/>
        <v>0</v>
      </c>
    </row>
    <row r="8" spans="2:8" ht="57.75" customHeight="1" x14ac:dyDescent="0.25">
      <c r="B8" s="55" t="s">
        <v>57</v>
      </c>
      <c r="C8" s="22" t="s">
        <v>30</v>
      </c>
      <c r="D8" s="37" t="s">
        <v>3</v>
      </c>
      <c r="E8" s="37" t="s">
        <v>18</v>
      </c>
      <c r="F8" s="22">
        <v>10</v>
      </c>
      <c r="G8" s="101"/>
      <c r="H8" s="102">
        <f t="shared" si="0"/>
        <v>0</v>
      </c>
    </row>
    <row r="9" spans="2:8" ht="33.75" customHeight="1" x14ac:dyDescent="0.25">
      <c r="B9" s="55" t="s">
        <v>60</v>
      </c>
      <c r="C9" s="22" t="s">
        <v>30</v>
      </c>
      <c r="D9" s="37" t="s">
        <v>3</v>
      </c>
      <c r="E9" s="37" t="s">
        <v>18</v>
      </c>
      <c r="F9" s="22">
        <v>14</v>
      </c>
      <c r="G9" s="101"/>
      <c r="H9" s="102">
        <f t="shared" si="0"/>
        <v>0</v>
      </c>
    </row>
    <row r="10" spans="2:8" ht="33.75" customHeight="1" x14ac:dyDescent="0.25">
      <c r="B10" s="55" t="s">
        <v>54</v>
      </c>
      <c r="C10" s="22" t="s">
        <v>30</v>
      </c>
      <c r="D10" s="37" t="s">
        <v>23</v>
      </c>
      <c r="E10" s="37" t="s">
        <v>24</v>
      </c>
      <c r="F10" s="22">
        <v>3</v>
      </c>
      <c r="G10" s="101"/>
      <c r="H10" s="102">
        <f t="shared" si="0"/>
        <v>0</v>
      </c>
    </row>
    <row r="11" spans="2:8" ht="33.75" customHeight="1" x14ac:dyDescent="0.25">
      <c r="B11" s="55" t="s">
        <v>55</v>
      </c>
      <c r="C11" s="22" t="s">
        <v>30</v>
      </c>
      <c r="D11" s="37" t="s">
        <v>22</v>
      </c>
      <c r="E11" s="37" t="s">
        <v>4</v>
      </c>
      <c r="F11" s="22">
        <v>19</v>
      </c>
      <c r="G11" s="101"/>
      <c r="H11" s="102">
        <f t="shared" si="0"/>
        <v>0</v>
      </c>
    </row>
    <row r="12" spans="2:8" ht="33.75" customHeight="1" x14ac:dyDescent="0.25">
      <c r="B12" s="55" t="s">
        <v>11</v>
      </c>
      <c r="C12" s="22" t="s">
        <v>30</v>
      </c>
      <c r="D12" s="37" t="s">
        <v>22</v>
      </c>
      <c r="E12" s="37" t="s">
        <v>4</v>
      </c>
      <c r="F12" s="22">
        <v>16</v>
      </c>
      <c r="G12" s="101"/>
      <c r="H12" s="102">
        <f t="shared" si="0"/>
        <v>0</v>
      </c>
    </row>
    <row r="13" spans="2:8" ht="33.75" customHeight="1" x14ac:dyDescent="0.25">
      <c r="B13" s="55" t="s">
        <v>12</v>
      </c>
      <c r="C13" s="22" t="s">
        <v>30</v>
      </c>
      <c r="D13" s="37" t="s">
        <v>27</v>
      </c>
      <c r="E13" s="37" t="s">
        <v>25</v>
      </c>
      <c r="F13" s="22">
        <v>3</v>
      </c>
      <c r="G13" s="101"/>
      <c r="H13" s="102">
        <f t="shared" si="0"/>
        <v>0</v>
      </c>
    </row>
    <row r="14" spans="2:8" ht="68.25" customHeight="1" x14ac:dyDescent="0.25">
      <c r="B14" s="55" t="s">
        <v>130</v>
      </c>
      <c r="C14" s="22"/>
      <c r="D14" s="60" t="s">
        <v>22</v>
      </c>
      <c r="E14" s="37" t="s">
        <v>4</v>
      </c>
      <c r="F14" s="58">
        <v>128</v>
      </c>
      <c r="G14" s="101"/>
      <c r="H14" s="110">
        <f t="shared" si="0"/>
        <v>0</v>
      </c>
    </row>
    <row r="15" spans="2:8" ht="33.75" customHeight="1" x14ac:dyDescent="0.25">
      <c r="B15" s="55" t="s">
        <v>59</v>
      </c>
      <c r="C15" s="22"/>
      <c r="D15" s="37" t="s">
        <v>20</v>
      </c>
      <c r="E15" s="37" t="s">
        <v>5</v>
      </c>
      <c r="F15" s="22">
        <v>50</v>
      </c>
      <c r="G15" s="101"/>
      <c r="H15" s="102">
        <f t="shared" si="0"/>
        <v>0</v>
      </c>
    </row>
    <row r="16" spans="2:8" ht="33.75" customHeight="1" x14ac:dyDescent="0.25">
      <c r="B16" s="55" t="s">
        <v>148</v>
      </c>
      <c r="C16" s="96"/>
      <c r="D16" s="37" t="s">
        <v>21</v>
      </c>
      <c r="E16" s="37" t="s">
        <v>33</v>
      </c>
      <c r="F16" s="22">
        <v>1</v>
      </c>
      <c r="G16" s="101"/>
      <c r="H16" s="102"/>
    </row>
    <row r="17" spans="2:8" ht="33.75" customHeight="1" x14ac:dyDescent="0.25">
      <c r="B17" s="55" t="s">
        <v>7</v>
      </c>
      <c r="C17" s="22"/>
      <c r="D17" s="37" t="s">
        <v>16</v>
      </c>
      <c r="E17" s="37" t="s">
        <v>17</v>
      </c>
      <c r="F17" s="22">
        <v>48</v>
      </c>
      <c r="G17" s="101"/>
      <c r="H17" s="102">
        <f t="shared" si="0"/>
        <v>0</v>
      </c>
    </row>
    <row r="18" spans="2:8" ht="33.75" customHeight="1" x14ac:dyDescent="0.25">
      <c r="B18" s="55" t="s">
        <v>58</v>
      </c>
      <c r="C18" s="22"/>
      <c r="D18" s="37" t="s">
        <v>26</v>
      </c>
      <c r="E18" s="37" t="s">
        <v>122</v>
      </c>
      <c r="F18" s="22">
        <v>40</v>
      </c>
      <c r="G18" s="101"/>
      <c r="H18" s="102">
        <f t="shared" si="0"/>
        <v>0</v>
      </c>
    </row>
    <row r="19" spans="2:8" ht="33.75" customHeight="1" x14ac:dyDescent="0.25">
      <c r="B19" s="55" t="s">
        <v>10</v>
      </c>
      <c r="C19" s="22"/>
      <c r="D19" s="37" t="s">
        <v>26</v>
      </c>
      <c r="E19" s="37" t="s">
        <v>122</v>
      </c>
      <c r="F19" s="22">
        <v>29</v>
      </c>
      <c r="G19" s="101"/>
      <c r="H19" s="102">
        <f t="shared" si="0"/>
        <v>0</v>
      </c>
    </row>
    <row r="20" spans="2:8" ht="33.75" customHeight="1" x14ac:dyDescent="0.25">
      <c r="B20" s="55" t="s">
        <v>0</v>
      </c>
      <c r="C20" s="22"/>
      <c r="D20" s="37" t="s">
        <v>22</v>
      </c>
      <c r="E20" s="37" t="s">
        <v>4</v>
      </c>
      <c r="F20" s="22">
        <v>10</v>
      </c>
      <c r="G20" s="101"/>
      <c r="H20" s="102">
        <f t="shared" si="0"/>
        <v>0</v>
      </c>
    </row>
    <row r="21" spans="2:8" ht="86.25" customHeight="1" x14ac:dyDescent="0.25">
      <c r="B21" s="55" t="s">
        <v>146</v>
      </c>
      <c r="C21" s="22"/>
      <c r="D21" s="37" t="s">
        <v>152</v>
      </c>
      <c r="E21" s="37" t="s">
        <v>151</v>
      </c>
      <c r="F21" s="22">
        <v>13</v>
      </c>
      <c r="G21" s="101"/>
      <c r="H21" s="102">
        <f t="shared" si="0"/>
        <v>0</v>
      </c>
    </row>
    <row r="22" spans="2:8" ht="67.5" customHeight="1" x14ac:dyDescent="0.25">
      <c r="B22" s="55" t="s">
        <v>131</v>
      </c>
      <c r="C22" s="22" t="s">
        <v>30</v>
      </c>
      <c r="D22" s="37" t="s">
        <v>138</v>
      </c>
      <c r="E22" s="37" t="s">
        <v>139</v>
      </c>
      <c r="F22" s="22">
        <v>14</v>
      </c>
      <c r="G22" s="101"/>
      <c r="H22" s="102">
        <f>F22*G22</f>
        <v>0</v>
      </c>
    </row>
    <row r="23" spans="2:8" ht="33.75" customHeight="1" x14ac:dyDescent="0.25">
      <c r="B23" s="59" t="s">
        <v>19</v>
      </c>
      <c r="C23" s="22"/>
      <c r="D23" s="37" t="s">
        <v>27</v>
      </c>
      <c r="E23" s="37" t="s">
        <v>25</v>
      </c>
      <c r="F23" s="22">
        <v>3</v>
      </c>
      <c r="G23" s="101"/>
      <c r="H23" s="102">
        <f t="shared" ref="H23" si="1">F23*G23</f>
        <v>0</v>
      </c>
    </row>
    <row r="24" spans="2:8" ht="33.75" customHeight="1" x14ac:dyDescent="0.25">
      <c r="D24" s="5"/>
      <c r="E24" s="5"/>
      <c r="G24" s="103" t="s">
        <v>81</v>
      </c>
      <c r="H24" s="104">
        <f>SUM(H5:H23)</f>
        <v>0</v>
      </c>
    </row>
  </sheetData>
  <sheetProtection password="C31A" sheet="1" objects="1" scenarios="1"/>
  <mergeCells count="3">
    <mergeCell ref="B3:E3"/>
    <mergeCell ref="F3:H3"/>
    <mergeCell ref="D4:E4"/>
  </mergeCells>
  <conditionalFormatting sqref="G5">
    <cfRule type="cellIs" dxfId="76" priority="19" operator="notEqual">
      <formula>0</formula>
    </cfRule>
  </conditionalFormatting>
  <conditionalFormatting sqref="G6">
    <cfRule type="cellIs" dxfId="75" priority="18" operator="notEqual">
      <formula>0</formula>
    </cfRule>
  </conditionalFormatting>
  <conditionalFormatting sqref="G7">
    <cfRule type="cellIs" dxfId="74" priority="17" operator="notEqual">
      <formula>0</formula>
    </cfRule>
  </conditionalFormatting>
  <conditionalFormatting sqref="G8">
    <cfRule type="cellIs" dxfId="73" priority="16" operator="notEqual">
      <formula>0</formula>
    </cfRule>
  </conditionalFormatting>
  <conditionalFormatting sqref="G9">
    <cfRule type="cellIs" dxfId="72" priority="15" operator="notEqual">
      <formula>0</formula>
    </cfRule>
  </conditionalFormatting>
  <conditionalFormatting sqref="G10">
    <cfRule type="cellIs" dxfId="71" priority="14" operator="notEqual">
      <formula>0</formula>
    </cfRule>
  </conditionalFormatting>
  <conditionalFormatting sqref="G11">
    <cfRule type="cellIs" dxfId="70" priority="13" operator="notEqual">
      <formula>0</formula>
    </cfRule>
  </conditionalFormatting>
  <conditionalFormatting sqref="G12">
    <cfRule type="cellIs" dxfId="69" priority="12" operator="notEqual">
      <formula>0</formula>
    </cfRule>
  </conditionalFormatting>
  <conditionalFormatting sqref="G13">
    <cfRule type="cellIs" dxfId="68" priority="11" operator="notEqual">
      <formula>0</formula>
    </cfRule>
  </conditionalFormatting>
  <conditionalFormatting sqref="G14">
    <cfRule type="cellIs" dxfId="67" priority="10" operator="notEqual">
      <formula>0</formula>
    </cfRule>
  </conditionalFormatting>
  <conditionalFormatting sqref="G15">
    <cfRule type="cellIs" dxfId="66" priority="9" operator="notEqual">
      <formula>0</formula>
    </cfRule>
  </conditionalFormatting>
  <conditionalFormatting sqref="G16">
    <cfRule type="cellIs" dxfId="65" priority="8" operator="notEqual">
      <formula>0</formula>
    </cfRule>
  </conditionalFormatting>
  <conditionalFormatting sqref="G17">
    <cfRule type="cellIs" dxfId="64" priority="7" operator="notEqual">
      <formula>0</formula>
    </cfRule>
  </conditionalFormatting>
  <conditionalFormatting sqref="G18">
    <cfRule type="cellIs" dxfId="63" priority="6" operator="notEqual">
      <formula>0</formula>
    </cfRule>
  </conditionalFormatting>
  <conditionalFormatting sqref="G19">
    <cfRule type="cellIs" dxfId="62" priority="5" operator="notEqual">
      <formula>0</formula>
    </cfRule>
  </conditionalFormatting>
  <conditionalFormatting sqref="G20">
    <cfRule type="cellIs" dxfId="61" priority="4" operator="notEqual">
      <formula>0</formula>
    </cfRule>
  </conditionalFormatting>
  <conditionalFormatting sqref="G21">
    <cfRule type="cellIs" dxfId="60" priority="3" operator="notEqual">
      <formula>0</formula>
    </cfRule>
  </conditionalFormatting>
  <conditionalFormatting sqref="G22">
    <cfRule type="cellIs" dxfId="59" priority="2" operator="notEqual">
      <formula>0</formula>
    </cfRule>
  </conditionalFormatting>
  <conditionalFormatting sqref="G23">
    <cfRule type="cellIs" dxfId="58" priority="1" operator="not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H25"/>
  <sheetViews>
    <sheetView topLeftCell="A18" workbookViewId="0">
      <selection activeCell="G24" sqref="G5:G24"/>
    </sheetView>
  </sheetViews>
  <sheetFormatPr defaultColWidth="23.42578125" defaultRowHeight="35.25" customHeight="1" x14ac:dyDescent="0.25"/>
  <cols>
    <col min="2" max="2" width="24.85546875" customWidth="1"/>
    <col min="5" max="5" width="29.85546875" customWidth="1"/>
    <col min="7" max="8" width="23.42578125" style="99"/>
  </cols>
  <sheetData>
    <row r="1" spans="2:8" ht="35.25" customHeight="1" x14ac:dyDescent="0.25">
      <c r="B1" s="61" t="s">
        <v>72</v>
      </c>
      <c r="C1" s="12"/>
      <c r="D1" s="1"/>
      <c r="E1" s="1"/>
    </row>
    <row r="2" spans="2:8" ht="35.25" customHeight="1" thickBot="1" x14ac:dyDescent="0.3">
      <c r="B2" s="61" t="s">
        <v>39</v>
      </c>
      <c r="C2" s="1"/>
      <c r="D2" s="1"/>
      <c r="E2" s="1"/>
      <c r="G2" s="111" t="s">
        <v>104</v>
      </c>
    </row>
    <row r="3" spans="2:8" ht="35.25" customHeight="1" x14ac:dyDescent="0.3">
      <c r="B3" s="176" t="s">
        <v>141</v>
      </c>
      <c r="C3" s="177"/>
      <c r="D3" s="177"/>
      <c r="E3" s="178"/>
      <c r="F3" s="168" t="s">
        <v>79</v>
      </c>
      <c r="G3" s="169"/>
      <c r="H3" s="170"/>
    </row>
    <row r="4" spans="2:8" ht="44.25" customHeight="1" x14ac:dyDescent="0.25">
      <c r="B4" s="42" t="s">
        <v>32</v>
      </c>
      <c r="C4" s="42" t="s">
        <v>75</v>
      </c>
      <c r="D4" s="160" t="s">
        <v>67</v>
      </c>
      <c r="E4" s="164"/>
      <c r="F4" s="42" t="s">
        <v>78</v>
      </c>
      <c r="G4" s="100" t="s">
        <v>70</v>
      </c>
      <c r="H4" s="100" t="s">
        <v>71</v>
      </c>
    </row>
    <row r="5" spans="2:8" ht="35.25" customHeight="1" x14ac:dyDescent="0.25">
      <c r="B5" s="55" t="s">
        <v>1</v>
      </c>
      <c r="C5" s="22"/>
      <c r="D5" s="37" t="s">
        <v>8</v>
      </c>
      <c r="E5" s="37" t="s">
        <v>9</v>
      </c>
      <c r="F5" s="22">
        <v>2</v>
      </c>
      <c r="G5" s="101"/>
      <c r="H5" s="102">
        <f t="shared" ref="H5:H22" si="0">F5*G5</f>
        <v>0</v>
      </c>
    </row>
    <row r="6" spans="2:8" ht="35.25" customHeight="1" x14ac:dyDescent="0.25">
      <c r="B6" s="55" t="s">
        <v>2</v>
      </c>
      <c r="C6" s="22"/>
      <c r="D6" s="37" t="s">
        <v>8</v>
      </c>
      <c r="E6" s="37" t="s">
        <v>9</v>
      </c>
      <c r="F6" s="22">
        <v>24</v>
      </c>
      <c r="G6" s="101"/>
      <c r="H6" s="102">
        <f t="shared" si="0"/>
        <v>0</v>
      </c>
    </row>
    <row r="7" spans="2:8" ht="42.75" customHeight="1" x14ac:dyDescent="0.25">
      <c r="B7" s="55" t="s">
        <v>127</v>
      </c>
      <c r="C7" s="22" t="s">
        <v>30</v>
      </c>
      <c r="D7" s="37" t="s">
        <v>14</v>
      </c>
      <c r="E7" s="37" t="s">
        <v>15</v>
      </c>
      <c r="F7" s="22">
        <v>1</v>
      </c>
      <c r="G7" s="101"/>
      <c r="H7" s="102">
        <f t="shared" si="0"/>
        <v>0</v>
      </c>
    </row>
    <row r="8" spans="2:8" ht="48" customHeight="1" x14ac:dyDescent="0.25">
      <c r="B8" s="55" t="s">
        <v>57</v>
      </c>
      <c r="C8" s="22" t="s">
        <v>30</v>
      </c>
      <c r="D8" s="37" t="s">
        <v>3</v>
      </c>
      <c r="E8" s="37" t="s">
        <v>18</v>
      </c>
      <c r="F8" s="22">
        <v>11</v>
      </c>
      <c r="G8" s="101"/>
      <c r="H8" s="102">
        <f t="shared" si="0"/>
        <v>0</v>
      </c>
    </row>
    <row r="9" spans="2:8" ht="35.25" customHeight="1" x14ac:dyDescent="0.25">
      <c r="B9" s="55" t="s">
        <v>60</v>
      </c>
      <c r="C9" s="22" t="s">
        <v>30</v>
      </c>
      <c r="D9" s="37" t="s">
        <v>3</v>
      </c>
      <c r="E9" s="37" t="s">
        <v>18</v>
      </c>
      <c r="F9" s="22">
        <v>24</v>
      </c>
      <c r="G9" s="101"/>
      <c r="H9" s="102">
        <f t="shared" si="0"/>
        <v>0</v>
      </c>
    </row>
    <row r="10" spans="2:8" ht="35.25" customHeight="1" x14ac:dyDescent="0.25">
      <c r="B10" s="55" t="s">
        <v>54</v>
      </c>
      <c r="C10" s="22" t="s">
        <v>30</v>
      </c>
      <c r="D10" s="37" t="s">
        <v>23</v>
      </c>
      <c r="E10" s="37" t="s">
        <v>24</v>
      </c>
      <c r="F10" s="22">
        <v>4</v>
      </c>
      <c r="G10" s="101"/>
      <c r="H10" s="102">
        <f t="shared" si="0"/>
        <v>0</v>
      </c>
    </row>
    <row r="11" spans="2:8" ht="35.25" customHeight="1" x14ac:dyDescent="0.25">
      <c r="B11" s="55" t="s">
        <v>55</v>
      </c>
      <c r="C11" s="22" t="s">
        <v>30</v>
      </c>
      <c r="D11" s="37" t="s">
        <v>22</v>
      </c>
      <c r="E11" s="37" t="s">
        <v>4</v>
      </c>
      <c r="F11" s="22">
        <v>26</v>
      </c>
      <c r="G11" s="101"/>
      <c r="H11" s="102">
        <f t="shared" si="0"/>
        <v>0</v>
      </c>
    </row>
    <row r="12" spans="2:8" ht="35.25" customHeight="1" x14ac:dyDescent="0.25">
      <c r="B12" s="55" t="s">
        <v>11</v>
      </c>
      <c r="C12" s="22" t="s">
        <v>30</v>
      </c>
      <c r="D12" s="37" t="s">
        <v>22</v>
      </c>
      <c r="E12" s="37" t="s">
        <v>4</v>
      </c>
      <c r="F12" s="22">
        <v>17</v>
      </c>
      <c r="G12" s="101"/>
      <c r="H12" s="102">
        <f t="shared" si="0"/>
        <v>0</v>
      </c>
    </row>
    <row r="13" spans="2:8" ht="35.25" customHeight="1" x14ac:dyDescent="0.25">
      <c r="B13" s="55" t="s">
        <v>12</v>
      </c>
      <c r="C13" s="22" t="s">
        <v>30</v>
      </c>
      <c r="D13" s="37" t="s">
        <v>27</v>
      </c>
      <c r="E13" s="37" t="s">
        <v>25</v>
      </c>
      <c r="F13" s="22">
        <v>4</v>
      </c>
      <c r="G13" s="101"/>
      <c r="H13" s="102">
        <f t="shared" si="0"/>
        <v>0</v>
      </c>
    </row>
    <row r="14" spans="2:8" ht="67.5" customHeight="1" x14ac:dyDescent="0.25">
      <c r="B14" s="55" t="s">
        <v>64</v>
      </c>
      <c r="C14" s="22"/>
      <c r="D14" s="60" t="s">
        <v>22</v>
      </c>
      <c r="E14" s="37" t="s">
        <v>4</v>
      </c>
      <c r="F14" s="58">
        <v>127</v>
      </c>
      <c r="G14" s="101"/>
      <c r="H14" s="110">
        <f t="shared" si="0"/>
        <v>0</v>
      </c>
    </row>
    <row r="15" spans="2:8" ht="35.25" customHeight="1" x14ac:dyDescent="0.25">
      <c r="B15" s="55" t="s">
        <v>59</v>
      </c>
      <c r="C15" s="22"/>
      <c r="D15" s="37" t="s">
        <v>20</v>
      </c>
      <c r="E15" s="37" t="s">
        <v>5</v>
      </c>
      <c r="F15" s="22">
        <v>62</v>
      </c>
      <c r="G15" s="101"/>
      <c r="H15" s="102">
        <f t="shared" si="0"/>
        <v>0</v>
      </c>
    </row>
    <row r="16" spans="2:8" ht="35.25" customHeight="1" x14ac:dyDescent="0.25">
      <c r="B16" s="55" t="s">
        <v>13</v>
      </c>
      <c r="C16" s="22"/>
      <c r="D16" s="37" t="s">
        <v>22</v>
      </c>
      <c r="E16" s="37" t="s">
        <v>4</v>
      </c>
      <c r="F16" s="22">
        <v>44</v>
      </c>
      <c r="G16" s="101"/>
      <c r="H16" s="102">
        <f t="shared" si="0"/>
        <v>0</v>
      </c>
    </row>
    <row r="17" spans="2:8" ht="35.25" customHeight="1" x14ac:dyDescent="0.25">
      <c r="B17" s="55" t="s">
        <v>148</v>
      </c>
      <c r="C17" s="96"/>
      <c r="D17" s="37" t="s">
        <v>21</v>
      </c>
      <c r="E17" s="37" t="s">
        <v>33</v>
      </c>
      <c r="F17" s="22">
        <v>1</v>
      </c>
      <c r="G17" s="101"/>
      <c r="H17" s="102"/>
    </row>
    <row r="18" spans="2:8" ht="35.25" customHeight="1" x14ac:dyDescent="0.25">
      <c r="B18" s="55" t="s">
        <v>7</v>
      </c>
      <c r="C18" s="22"/>
      <c r="D18" s="37" t="s">
        <v>16</v>
      </c>
      <c r="E18" s="37" t="s">
        <v>17</v>
      </c>
      <c r="F18" s="22">
        <v>60</v>
      </c>
      <c r="G18" s="101"/>
      <c r="H18" s="102">
        <f t="shared" si="0"/>
        <v>0</v>
      </c>
    </row>
    <row r="19" spans="2:8" ht="35.25" customHeight="1" x14ac:dyDescent="0.25">
      <c r="B19" s="55" t="s">
        <v>58</v>
      </c>
      <c r="C19" s="22"/>
      <c r="D19" s="37" t="s">
        <v>26</v>
      </c>
      <c r="E19" s="37" t="s">
        <v>122</v>
      </c>
      <c r="F19" s="22">
        <v>47</v>
      </c>
      <c r="G19" s="101"/>
      <c r="H19" s="102">
        <f t="shared" si="0"/>
        <v>0</v>
      </c>
    </row>
    <row r="20" spans="2:8" ht="35.25" customHeight="1" x14ac:dyDescent="0.25">
      <c r="B20" s="55" t="s">
        <v>10</v>
      </c>
      <c r="C20" s="22"/>
      <c r="D20" s="37" t="s">
        <v>26</v>
      </c>
      <c r="E20" s="37" t="s">
        <v>122</v>
      </c>
      <c r="F20" s="22">
        <v>24</v>
      </c>
      <c r="G20" s="101"/>
      <c r="H20" s="102">
        <f t="shared" si="0"/>
        <v>0</v>
      </c>
    </row>
    <row r="21" spans="2:8" ht="35.25" customHeight="1" x14ac:dyDescent="0.25">
      <c r="B21" s="55" t="s">
        <v>0</v>
      </c>
      <c r="C21" s="22"/>
      <c r="D21" s="37" t="s">
        <v>22</v>
      </c>
      <c r="E21" s="37" t="s">
        <v>4</v>
      </c>
      <c r="F21" s="22">
        <v>9</v>
      </c>
      <c r="G21" s="101"/>
      <c r="H21" s="102">
        <f t="shared" si="0"/>
        <v>0</v>
      </c>
    </row>
    <row r="22" spans="2:8" ht="95.25" customHeight="1" x14ac:dyDescent="0.25">
      <c r="B22" s="55" t="s">
        <v>146</v>
      </c>
      <c r="C22" s="22"/>
      <c r="D22" s="37" t="s">
        <v>152</v>
      </c>
      <c r="E22" s="37" t="s">
        <v>151</v>
      </c>
      <c r="F22" s="22">
        <v>12</v>
      </c>
      <c r="G22" s="101"/>
      <c r="H22" s="102">
        <f t="shared" si="0"/>
        <v>0</v>
      </c>
    </row>
    <row r="23" spans="2:8" ht="66" customHeight="1" x14ac:dyDescent="0.25">
      <c r="B23" s="55" t="s">
        <v>132</v>
      </c>
      <c r="C23" s="22" t="s">
        <v>30</v>
      </c>
      <c r="D23" s="37" t="s">
        <v>140</v>
      </c>
      <c r="E23" s="37" t="s">
        <v>142</v>
      </c>
      <c r="F23" s="22">
        <v>21</v>
      </c>
      <c r="G23" s="101"/>
      <c r="H23" s="102">
        <f>F23*G23</f>
        <v>0</v>
      </c>
    </row>
    <row r="24" spans="2:8" ht="35.25" customHeight="1" x14ac:dyDescent="0.25">
      <c r="B24" s="59" t="s">
        <v>19</v>
      </c>
      <c r="C24" s="22"/>
      <c r="D24" s="37" t="s">
        <v>27</v>
      </c>
      <c r="E24" s="37" t="s">
        <v>25</v>
      </c>
      <c r="F24" s="22">
        <v>2</v>
      </c>
      <c r="G24" s="101"/>
      <c r="H24" s="102">
        <f t="shared" ref="H24" si="1">F24*G24</f>
        <v>0</v>
      </c>
    </row>
    <row r="25" spans="2:8" ht="35.25" customHeight="1" x14ac:dyDescent="0.25">
      <c r="D25" s="5"/>
      <c r="E25" s="5"/>
      <c r="G25" s="103" t="s">
        <v>158</v>
      </c>
      <c r="H25" s="104">
        <f>SUM(H5:H24)</f>
        <v>0</v>
      </c>
    </row>
  </sheetData>
  <sheetProtection password="C31A" sheet="1" objects="1" scenarios="1"/>
  <mergeCells count="3">
    <mergeCell ref="B3:E3"/>
    <mergeCell ref="F3:H3"/>
    <mergeCell ref="D4:E4"/>
  </mergeCells>
  <conditionalFormatting sqref="G5">
    <cfRule type="cellIs" dxfId="57" priority="20" operator="notEqual">
      <formula>0</formula>
    </cfRule>
  </conditionalFormatting>
  <conditionalFormatting sqref="G6">
    <cfRule type="cellIs" dxfId="56" priority="19" operator="notEqual">
      <formula>0</formula>
    </cfRule>
  </conditionalFormatting>
  <conditionalFormatting sqref="G7">
    <cfRule type="cellIs" dxfId="55" priority="18" operator="notEqual">
      <formula>0</formula>
    </cfRule>
  </conditionalFormatting>
  <conditionalFormatting sqref="G8">
    <cfRule type="cellIs" dxfId="54" priority="17" operator="notEqual">
      <formula>0</formula>
    </cfRule>
  </conditionalFormatting>
  <conditionalFormatting sqref="G9">
    <cfRule type="cellIs" dxfId="53" priority="16" operator="notEqual">
      <formula>0</formula>
    </cfRule>
  </conditionalFormatting>
  <conditionalFormatting sqref="G10">
    <cfRule type="cellIs" dxfId="52" priority="15" operator="notEqual">
      <formula>0</formula>
    </cfRule>
  </conditionalFormatting>
  <conditionalFormatting sqref="G11">
    <cfRule type="cellIs" dxfId="51" priority="14" operator="notEqual">
      <formula>0</formula>
    </cfRule>
  </conditionalFormatting>
  <conditionalFormatting sqref="G12">
    <cfRule type="cellIs" dxfId="50" priority="13" operator="notEqual">
      <formula>0</formula>
    </cfRule>
  </conditionalFormatting>
  <conditionalFormatting sqref="G13">
    <cfRule type="cellIs" dxfId="49" priority="12" operator="notEqual">
      <formula>0</formula>
    </cfRule>
  </conditionalFormatting>
  <conditionalFormatting sqref="G14">
    <cfRule type="cellIs" dxfId="48" priority="11" operator="notEqual">
      <formula>0</formula>
    </cfRule>
  </conditionalFormatting>
  <conditionalFormatting sqref="G15">
    <cfRule type="cellIs" dxfId="47" priority="10" operator="notEqual">
      <formula>0</formula>
    </cfRule>
  </conditionalFormatting>
  <conditionalFormatting sqref="G16">
    <cfRule type="cellIs" dxfId="46" priority="9" operator="notEqual">
      <formula>0</formula>
    </cfRule>
  </conditionalFormatting>
  <conditionalFormatting sqref="G17">
    <cfRule type="cellIs" dxfId="45" priority="8" operator="notEqual">
      <formula>0</formula>
    </cfRule>
  </conditionalFormatting>
  <conditionalFormatting sqref="G18">
    <cfRule type="cellIs" dxfId="44" priority="7" operator="notEqual">
      <formula>0</formula>
    </cfRule>
  </conditionalFormatting>
  <conditionalFormatting sqref="G19">
    <cfRule type="cellIs" dxfId="43" priority="6" operator="notEqual">
      <formula>0</formula>
    </cfRule>
  </conditionalFormatting>
  <conditionalFormatting sqref="G20">
    <cfRule type="cellIs" dxfId="42" priority="5" operator="notEqual">
      <formula>0</formula>
    </cfRule>
  </conditionalFormatting>
  <conditionalFormatting sqref="G21">
    <cfRule type="cellIs" dxfId="41" priority="4" operator="notEqual">
      <formula>0</formula>
    </cfRule>
  </conditionalFormatting>
  <conditionalFormatting sqref="G22">
    <cfRule type="cellIs" dxfId="40" priority="3" operator="notEqual">
      <formula>0</formula>
    </cfRule>
  </conditionalFormatting>
  <conditionalFormatting sqref="G23">
    <cfRule type="cellIs" dxfId="39" priority="2" operator="notEqual">
      <formula>0</formula>
    </cfRule>
  </conditionalFormatting>
  <conditionalFormatting sqref="G24">
    <cfRule type="cellIs" dxfId="38" priority="1" operator="not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H25"/>
  <sheetViews>
    <sheetView topLeftCell="A18" workbookViewId="0">
      <selection activeCell="G24" sqref="G5:G24"/>
    </sheetView>
  </sheetViews>
  <sheetFormatPr defaultColWidth="24.5703125" defaultRowHeight="15" x14ac:dyDescent="0.25"/>
  <cols>
    <col min="5" max="5" width="29" customWidth="1"/>
    <col min="7" max="8" width="24.5703125" style="99"/>
  </cols>
  <sheetData>
    <row r="1" spans="2:8" x14ac:dyDescent="0.25">
      <c r="B1" s="61" t="s">
        <v>72</v>
      </c>
      <c r="C1" s="12"/>
      <c r="D1" s="1"/>
      <c r="E1" s="1"/>
    </row>
    <row r="2" spans="2:8" ht="30.75" thickBot="1" x14ac:dyDescent="0.3">
      <c r="B2" s="61" t="s">
        <v>39</v>
      </c>
      <c r="C2" s="1"/>
      <c r="D2" s="1"/>
      <c r="E2" s="1"/>
      <c r="G2" s="111" t="s">
        <v>104</v>
      </c>
      <c r="H2" s="130"/>
    </row>
    <row r="3" spans="2:8" ht="26.25" customHeight="1" x14ac:dyDescent="0.3">
      <c r="B3" s="179" t="s">
        <v>143</v>
      </c>
      <c r="C3" s="180"/>
      <c r="D3" s="180"/>
      <c r="E3" s="181"/>
      <c r="F3" s="168" t="s">
        <v>79</v>
      </c>
      <c r="G3" s="169"/>
      <c r="H3" s="170"/>
    </row>
    <row r="4" spans="2:8" ht="57.75" customHeight="1" x14ac:dyDescent="0.25">
      <c r="B4" s="42" t="s">
        <v>32</v>
      </c>
      <c r="C4" s="42" t="s">
        <v>75</v>
      </c>
      <c r="D4" s="160" t="s">
        <v>67</v>
      </c>
      <c r="E4" s="164"/>
      <c r="F4" s="42" t="s">
        <v>78</v>
      </c>
      <c r="G4" s="100" t="s">
        <v>70</v>
      </c>
      <c r="H4" s="100" t="s">
        <v>71</v>
      </c>
    </row>
    <row r="5" spans="2:8" x14ac:dyDescent="0.25">
      <c r="B5" s="55" t="s">
        <v>1</v>
      </c>
      <c r="C5" s="22"/>
      <c r="D5" s="37" t="s">
        <v>8</v>
      </c>
      <c r="E5" s="37" t="s">
        <v>9</v>
      </c>
      <c r="F5" s="22">
        <v>2</v>
      </c>
      <c r="G5" s="101"/>
      <c r="H5" s="102">
        <f t="shared" ref="H5:H22" si="0">F5*G5</f>
        <v>0</v>
      </c>
    </row>
    <row r="6" spans="2:8" x14ac:dyDescent="0.25">
      <c r="B6" s="55" t="s">
        <v>2</v>
      </c>
      <c r="C6" s="22"/>
      <c r="D6" s="37" t="s">
        <v>8</v>
      </c>
      <c r="E6" s="37" t="s">
        <v>9</v>
      </c>
      <c r="F6" s="22">
        <v>48</v>
      </c>
      <c r="G6" s="101"/>
      <c r="H6" s="102">
        <f t="shared" si="0"/>
        <v>0</v>
      </c>
    </row>
    <row r="7" spans="2:8" ht="30" x14ac:dyDescent="0.25">
      <c r="B7" s="55" t="s">
        <v>127</v>
      </c>
      <c r="C7" s="22" t="s">
        <v>30</v>
      </c>
      <c r="D7" s="37" t="s">
        <v>14</v>
      </c>
      <c r="E7" s="37" t="s">
        <v>15</v>
      </c>
      <c r="F7" s="22">
        <v>1</v>
      </c>
      <c r="G7" s="101"/>
      <c r="H7" s="102">
        <f t="shared" si="0"/>
        <v>0</v>
      </c>
    </row>
    <row r="8" spans="2:8" ht="45" x14ac:dyDescent="0.25">
      <c r="B8" s="55" t="s">
        <v>57</v>
      </c>
      <c r="C8" s="22" t="s">
        <v>30</v>
      </c>
      <c r="D8" s="37" t="s">
        <v>3</v>
      </c>
      <c r="E8" s="37" t="s">
        <v>18</v>
      </c>
      <c r="F8" s="22">
        <v>18</v>
      </c>
      <c r="G8" s="101"/>
      <c r="H8" s="102">
        <f t="shared" si="0"/>
        <v>0</v>
      </c>
    </row>
    <row r="9" spans="2:8" ht="30" x14ac:dyDescent="0.25">
      <c r="B9" s="55" t="s">
        <v>60</v>
      </c>
      <c r="C9" s="22" t="s">
        <v>30</v>
      </c>
      <c r="D9" s="37" t="s">
        <v>3</v>
      </c>
      <c r="E9" s="37" t="s">
        <v>18</v>
      </c>
      <c r="F9" s="22">
        <v>40</v>
      </c>
      <c r="G9" s="101"/>
      <c r="H9" s="102">
        <f t="shared" si="0"/>
        <v>0</v>
      </c>
    </row>
    <row r="10" spans="2:8" ht="30" x14ac:dyDescent="0.25">
      <c r="B10" s="55" t="s">
        <v>54</v>
      </c>
      <c r="C10" s="22" t="s">
        <v>30</v>
      </c>
      <c r="D10" s="37" t="s">
        <v>23</v>
      </c>
      <c r="E10" s="37" t="s">
        <v>24</v>
      </c>
      <c r="F10" s="22">
        <v>3</v>
      </c>
      <c r="G10" s="101"/>
      <c r="H10" s="102">
        <f t="shared" si="0"/>
        <v>0</v>
      </c>
    </row>
    <row r="11" spans="2:8" ht="30" x14ac:dyDescent="0.25">
      <c r="B11" s="55" t="s">
        <v>55</v>
      </c>
      <c r="C11" s="22" t="s">
        <v>30</v>
      </c>
      <c r="D11" s="37" t="s">
        <v>22</v>
      </c>
      <c r="E11" s="37" t="s">
        <v>4</v>
      </c>
      <c r="F11" s="22">
        <v>51</v>
      </c>
      <c r="G11" s="101"/>
      <c r="H11" s="102">
        <f t="shared" si="0"/>
        <v>0</v>
      </c>
    </row>
    <row r="12" spans="2:8" ht="30" x14ac:dyDescent="0.25">
      <c r="B12" s="55" t="s">
        <v>11</v>
      </c>
      <c r="C12" s="22" t="s">
        <v>30</v>
      </c>
      <c r="D12" s="37" t="s">
        <v>22</v>
      </c>
      <c r="E12" s="37" t="s">
        <v>4</v>
      </c>
      <c r="F12" s="22">
        <v>28</v>
      </c>
      <c r="G12" s="101"/>
      <c r="H12" s="102">
        <f t="shared" si="0"/>
        <v>0</v>
      </c>
    </row>
    <row r="13" spans="2:8" ht="45" x14ac:dyDescent="0.25">
      <c r="B13" s="55" t="s">
        <v>12</v>
      </c>
      <c r="C13" s="22" t="s">
        <v>30</v>
      </c>
      <c r="D13" s="37" t="s">
        <v>27</v>
      </c>
      <c r="E13" s="37" t="s">
        <v>25</v>
      </c>
      <c r="F13" s="22">
        <v>5</v>
      </c>
      <c r="G13" s="101"/>
      <c r="H13" s="102">
        <f t="shared" si="0"/>
        <v>0</v>
      </c>
    </row>
    <row r="14" spans="2:8" ht="75" x14ac:dyDescent="0.25">
      <c r="B14" s="55" t="s">
        <v>64</v>
      </c>
      <c r="C14" s="22"/>
      <c r="D14" s="60" t="s">
        <v>22</v>
      </c>
      <c r="E14" s="37" t="s">
        <v>4</v>
      </c>
      <c r="F14" s="58">
        <v>204</v>
      </c>
      <c r="G14" s="101"/>
      <c r="H14" s="110">
        <f t="shared" si="0"/>
        <v>0</v>
      </c>
    </row>
    <row r="15" spans="2:8" ht="30" x14ac:dyDescent="0.25">
      <c r="B15" s="55" t="s">
        <v>59</v>
      </c>
      <c r="C15" s="22"/>
      <c r="D15" s="37" t="s">
        <v>20</v>
      </c>
      <c r="E15" s="37" t="s">
        <v>5</v>
      </c>
      <c r="F15" s="22">
        <v>58</v>
      </c>
      <c r="G15" s="101"/>
      <c r="H15" s="102">
        <f t="shared" si="0"/>
        <v>0</v>
      </c>
    </row>
    <row r="16" spans="2:8" ht="36.75" customHeight="1" x14ac:dyDescent="0.25">
      <c r="B16" s="55" t="s">
        <v>13</v>
      </c>
      <c r="C16" s="22"/>
      <c r="D16" s="37" t="s">
        <v>22</v>
      </c>
      <c r="E16" s="37" t="s">
        <v>4</v>
      </c>
      <c r="F16" s="22">
        <v>62</v>
      </c>
      <c r="G16" s="101"/>
      <c r="H16" s="102">
        <f t="shared" si="0"/>
        <v>0</v>
      </c>
    </row>
    <row r="17" spans="2:8" ht="36.75" customHeight="1" x14ac:dyDescent="0.25">
      <c r="B17" s="55" t="s">
        <v>148</v>
      </c>
      <c r="C17" s="96"/>
      <c r="D17" s="37" t="s">
        <v>21</v>
      </c>
      <c r="E17" s="37" t="s">
        <v>33</v>
      </c>
      <c r="F17" s="22">
        <v>1</v>
      </c>
      <c r="G17" s="101"/>
      <c r="H17" s="102">
        <f>G17*F17</f>
        <v>0</v>
      </c>
    </row>
    <row r="18" spans="2:8" ht="37.5" customHeight="1" x14ac:dyDescent="0.25">
      <c r="B18" s="55" t="s">
        <v>7</v>
      </c>
      <c r="C18" s="22"/>
      <c r="D18" s="37" t="s">
        <v>16</v>
      </c>
      <c r="E18" s="37" t="s">
        <v>17</v>
      </c>
      <c r="F18" s="22">
        <v>72</v>
      </c>
      <c r="G18" s="101"/>
      <c r="H18" s="102">
        <f t="shared" si="0"/>
        <v>0</v>
      </c>
    </row>
    <row r="19" spans="2:8" ht="30" x14ac:dyDescent="0.25">
      <c r="B19" s="55" t="s">
        <v>58</v>
      </c>
      <c r="C19" s="22"/>
      <c r="D19" s="37" t="s">
        <v>26</v>
      </c>
      <c r="E19" s="37" t="s">
        <v>122</v>
      </c>
      <c r="F19" s="22">
        <v>67</v>
      </c>
      <c r="G19" s="101"/>
      <c r="H19" s="102">
        <f t="shared" si="0"/>
        <v>0</v>
      </c>
    </row>
    <row r="20" spans="2:8" ht="30" x14ac:dyDescent="0.25">
      <c r="B20" s="55" t="s">
        <v>10</v>
      </c>
      <c r="C20" s="22"/>
      <c r="D20" s="37" t="s">
        <v>26</v>
      </c>
      <c r="E20" s="37" t="s">
        <v>122</v>
      </c>
      <c r="F20" s="22">
        <v>45</v>
      </c>
      <c r="G20" s="101"/>
      <c r="H20" s="102">
        <f t="shared" si="0"/>
        <v>0</v>
      </c>
    </row>
    <row r="21" spans="2:8" ht="30" x14ac:dyDescent="0.25">
      <c r="B21" s="55" t="s">
        <v>0</v>
      </c>
      <c r="C21" s="22"/>
      <c r="D21" s="37" t="s">
        <v>22</v>
      </c>
      <c r="E21" s="37" t="s">
        <v>4</v>
      </c>
      <c r="F21" s="22">
        <v>15</v>
      </c>
      <c r="G21" s="101"/>
      <c r="H21" s="102">
        <f t="shared" si="0"/>
        <v>0</v>
      </c>
    </row>
    <row r="22" spans="2:8" ht="87" customHeight="1" x14ac:dyDescent="0.25">
      <c r="B22" s="55" t="s">
        <v>146</v>
      </c>
      <c r="C22" s="22"/>
      <c r="D22" s="37" t="s">
        <v>152</v>
      </c>
      <c r="E22" s="37" t="s">
        <v>150</v>
      </c>
      <c r="F22" s="22">
        <v>25</v>
      </c>
      <c r="G22" s="101"/>
      <c r="H22" s="102">
        <f t="shared" si="0"/>
        <v>0</v>
      </c>
    </row>
    <row r="23" spans="2:8" ht="63.75" customHeight="1" x14ac:dyDescent="0.25">
      <c r="B23" s="55" t="s">
        <v>133</v>
      </c>
      <c r="C23" s="22" t="s">
        <v>30</v>
      </c>
      <c r="D23" s="37" t="s">
        <v>144</v>
      </c>
      <c r="E23" s="37" t="s">
        <v>145</v>
      </c>
      <c r="F23" s="22">
        <v>31</v>
      </c>
      <c r="G23" s="101"/>
      <c r="H23" s="102">
        <f>F23*G23</f>
        <v>0</v>
      </c>
    </row>
    <row r="24" spans="2:8" ht="45" x14ac:dyDescent="0.25">
      <c r="B24" s="59" t="s">
        <v>19</v>
      </c>
      <c r="C24" s="22"/>
      <c r="D24" s="37" t="s">
        <v>27</v>
      </c>
      <c r="E24" s="37" t="s">
        <v>25</v>
      </c>
      <c r="F24" s="22">
        <v>4</v>
      </c>
      <c r="G24" s="101"/>
      <c r="H24" s="102">
        <f t="shared" ref="H24" si="1">F24*G24</f>
        <v>0</v>
      </c>
    </row>
    <row r="25" spans="2:8" ht="30" x14ac:dyDescent="0.25">
      <c r="D25" s="97"/>
      <c r="E25" s="5"/>
      <c r="G25" s="103" t="s">
        <v>159</v>
      </c>
      <c r="H25" s="104">
        <f>SUM(H5:H24)</f>
        <v>0</v>
      </c>
    </row>
  </sheetData>
  <sheetProtection password="C31A" sheet="1" objects="1" scenarios="1"/>
  <mergeCells count="3">
    <mergeCell ref="B3:E3"/>
    <mergeCell ref="F3:H3"/>
    <mergeCell ref="D4:E4"/>
  </mergeCells>
  <conditionalFormatting sqref="G5">
    <cfRule type="cellIs" dxfId="37" priority="20" operator="notEqual">
      <formula>0</formula>
    </cfRule>
  </conditionalFormatting>
  <conditionalFormatting sqref="G6">
    <cfRule type="cellIs" dxfId="36" priority="19" operator="notEqual">
      <formula>0</formula>
    </cfRule>
  </conditionalFormatting>
  <conditionalFormatting sqref="G7">
    <cfRule type="cellIs" dxfId="35" priority="18" operator="notEqual">
      <formula>0</formula>
    </cfRule>
  </conditionalFormatting>
  <conditionalFormatting sqref="G8">
    <cfRule type="cellIs" dxfId="34" priority="17" operator="notEqual">
      <formula>0</formula>
    </cfRule>
  </conditionalFormatting>
  <conditionalFormatting sqref="G9">
    <cfRule type="cellIs" dxfId="33" priority="16" operator="notEqual">
      <formula>0</formula>
    </cfRule>
  </conditionalFormatting>
  <conditionalFormatting sqref="G10">
    <cfRule type="cellIs" dxfId="32" priority="15" operator="notEqual">
      <formula>0</formula>
    </cfRule>
  </conditionalFormatting>
  <conditionalFormatting sqref="G11">
    <cfRule type="cellIs" dxfId="31" priority="14" operator="notEqual">
      <formula>0</formula>
    </cfRule>
  </conditionalFormatting>
  <conditionalFormatting sqref="G12">
    <cfRule type="cellIs" dxfId="30" priority="13" operator="notEqual">
      <formula>0</formula>
    </cfRule>
  </conditionalFormatting>
  <conditionalFormatting sqref="G13">
    <cfRule type="cellIs" dxfId="29" priority="12" operator="notEqual">
      <formula>0</formula>
    </cfRule>
  </conditionalFormatting>
  <conditionalFormatting sqref="G14">
    <cfRule type="cellIs" dxfId="28" priority="11" operator="notEqual">
      <formula>0</formula>
    </cfRule>
  </conditionalFormatting>
  <conditionalFormatting sqref="G15">
    <cfRule type="cellIs" dxfId="27" priority="10" operator="notEqual">
      <formula>0</formula>
    </cfRule>
  </conditionalFormatting>
  <conditionalFormatting sqref="G16">
    <cfRule type="cellIs" dxfId="26" priority="9" operator="notEqual">
      <formula>0</formula>
    </cfRule>
  </conditionalFormatting>
  <conditionalFormatting sqref="G17">
    <cfRule type="cellIs" dxfId="25" priority="8" operator="notEqual">
      <formula>0</formula>
    </cfRule>
  </conditionalFormatting>
  <conditionalFormatting sqref="G18">
    <cfRule type="cellIs" dxfId="24" priority="7" operator="notEqual">
      <formula>0</formula>
    </cfRule>
  </conditionalFormatting>
  <conditionalFormatting sqref="G19">
    <cfRule type="cellIs" dxfId="23" priority="6" operator="notEqual">
      <formula>0</formula>
    </cfRule>
  </conditionalFormatting>
  <conditionalFormatting sqref="G20">
    <cfRule type="cellIs" dxfId="22" priority="5" operator="notEqual">
      <formula>0</formula>
    </cfRule>
  </conditionalFormatting>
  <conditionalFormatting sqref="G21">
    <cfRule type="cellIs" dxfId="21" priority="4" operator="notEqual">
      <formula>0</formula>
    </cfRule>
  </conditionalFormatting>
  <conditionalFormatting sqref="G22">
    <cfRule type="cellIs" dxfId="20" priority="3" operator="notEqual">
      <formula>0</formula>
    </cfRule>
  </conditionalFormatting>
  <conditionalFormatting sqref="G23">
    <cfRule type="cellIs" dxfId="19" priority="2" operator="notEqual">
      <formula>0</formula>
    </cfRule>
  </conditionalFormatting>
  <conditionalFormatting sqref="G24">
    <cfRule type="cellIs" dxfId="18" priority="1" operator="not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J12"/>
  <sheetViews>
    <sheetView zoomScale="85" zoomScaleNormal="85" workbookViewId="0">
      <selection activeCell="D8" sqref="D4:D8"/>
    </sheetView>
  </sheetViews>
  <sheetFormatPr defaultRowHeight="15" x14ac:dyDescent="0.25"/>
  <cols>
    <col min="1" max="1" width="28.28515625" customWidth="1"/>
    <col min="2" max="2" width="25.7109375" customWidth="1"/>
    <col min="3" max="3" width="32.85546875" customWidth="1"/>
    <col min="4" max="4" width="31.28515625" style="99" customWidth="1"/>
    <col min="5" max="5" width="24.140625" style="99" customWidth="1"/>
    <col min="10" max="10" width="23" customWidth="1"/>
  </cols>
  <sheetData>
    <row r="1" spans="1:10" ht="18.75" x14ac:dyDescent="0.3">
      <c r="A1" s="85" t="s">
        <v>72</v>
      </c>
      <c r="B1" s="7"/>
      <c r="C1" s="7"/>
      <c r="D1" s="112"/>
      <c r="E1" s="112"/>
    </row>
    <row r="2" spans="1:10" ht="30.75" thickBot="1" x14ac:dyDescent="0.3">
      <c r="A2" s="1" t="s">
        <v>39</v>
      </c>
      <c r="B2" s="7"/>
      <c r="C2" s="7"/>
      <c r="D2" s="127" t="s">
        <v>104</v>
      </c>
      <c r="E2"/>
    </row>
    <row r="3" spans="1:10" ht="48" thickBot="1" x14ac:dyDescent="0.3">
      <c r="A3" s="117" t="s">
        <v>105</v>
      </c>
      <c r="B3" s="118" t="s">
        <v>106</v>
      </c>
      <c r="C3" s="119" t="s">
        <v>157</v>
      </c>
      <c r="D3" s="128" t="s">
        <v>112</v>
      </c>
      <c r="E3" s="129" t="s">
        <v>101</v>
      </c>
      <c r="J3" s="86"/>
    </row>
    <row r="4" spans="1:10" ht="35.25" customHeight="1" thickBot="1" x14ac:dyDescent="0.3">
      <c r="A4" s="182" t="s">
        <v>155</v>
      </c>
      <c r="B4" s="9" t="s">
        <v>107</v>
      </c>
      <c r="C4" s="113">
        <v>5</v>
      </c>
      <c r="D4" s="114"/>
      <c r="E4" s="122">
        <f>C4*D4</f>
        <v>0</v>
      </c>
      <c r="J4" s="86"/>
    </row>
    <row r="5" spans="1:10" ht="31.5" customHeight="1" thickBot="1" x14ac:dyDescent="0.3">
      <c r="A5" s="183"/>
      <c r="B5" s="9" t="s">
        <v>109</v>
      </c>
      <c r="C5" s="113">
        <v>5</v>
      </c>
      <c r="D5" s="115"/>
      <c r="E5" s="122">
        <f t="shared" ref="E5:E8" si="0">C5*D5</f>
        <v>0</v>
      </c>
      <c r="J5" s="86"/>
    </row>
    <row r="6" spans="1:10" ht="51.75" customHeight="1" thickBot="1" x14ac:dyDescent="0.3">
      <c r="A6" s="183"/>
      <c r="B6" s="9" t="s">
        <v>108</v>
      </c>
      <c r="C6" s="113">
        <v>10</v>
      </c>
      <c r="D6" s="115"/>
      <c r="E6" s="122">
        <f t="shared" si="0"/>
        <v>0</v>
      </c>
      <c r="J6" s="86"/>
    </row>
    <row r="7" spans="1:10" ht="15.75" thickBot="1" x14ac:dyDescent="0.3">
      <c r="A7" s="184" t="s">
        <v>156</v>
      </c>
      <c r="B7" s="8" t="s">
        <v>110</v>
      </c>
      <c r="C7" s="116">
        <v>1</v>
      </c>
      <c r="D7" s="115"/>
      <c r="E7" s="123">
        <f t="shared" si="0"/>
        <v>0</v>
      </c>
      <c r="J7" s="86"/>
    </row>
    <row r="8" spans="1:10" ht="25.5" customHeight="1" thickBot="1" x14ac:dyDescent="0.3">
      <c r="A8" s="185"/>
      <c r="B8" s="8" t="s">
        <v>111</v>
      </c>
      <c r="C8" s="116">
        <v>9</v>
      </c>
      <c r="D8" s="115"/>
      <c r="E8" s="123">
        <f t="shared" si="0"/>
        <v>0</v>
      </c>
      <c r="J8" s="86"/>
    </row>
    <row r="9" spans="1:10" ht="38.25" customHeight="1" thickBot="1" x14ac:dyDescent="0.3">
      <c r="A9" s="124" t="s">
        <v>91</v>
      </c>
      <c r="B9" s="186" t="s">
        <v>96</v>
      </c>
      <c r="C9" s="186"/>
      <c r="D9" s="187"/>
      <c r="E9" s="126">
        <f>SUM(E4:E8)</f>
        <v>0</v>
      </c>
      <c r="J9" s="86"/>
    </row>
    <row r="10" spans="1:10" x14ac:dyDescent="0.25">
      <c r="J10" s="86"/>
    </row>
    <row r="11" spans="1:10" x14ac:dyDescent="0.25">
      <c r="J11" s="48"/>
    </row>
    <row r="12" spans="1:10" x14ac:dyDescent="0.25">
      <c r="J12" s="48"/>
    </row>
  </sheetData>
  <sheetProtection password="C31A" sheet="1" objects="1" scenarios="1"/>
  <mergeCells count="3">
    <mergeCell ref="A4:A6"/>
    <mergeCell ref="A7:A8"/>
    <mergeCell ref="B9:D9"/>
  </mergeCells>
  <conditionalFormatting sqref="D4">
    <cfRule type="cellIs" dxfId="17" priority="5" operator="notEqual">
      <formula>0</formula>
    </cfRule>
  </conditionalFormatting>
  <conditionalFormatting sqref="D5">
    <cfRule type="cellIs" dxfId="16" priority="4" operator="notEqual">
      <formula>0</formula>
    </cfRule>
  </conditionalFormatting>
  <conditionalFormatting sqref="D6">
    <cfRule type="cellIs" dxfId="15" priority="3" operator="notEqual">
      <formula>0</formula>
    </cfRule>
  </conditionalFormatting>
  <conditionalFormatting sqref="D7">
    <cfRule type="cellIs" dxfId="14" priority="2" operator="notEqual">
      <formula>0</formula>
    </cfRule>
  </conditionalFormatting>
  <conditionalFormatting sqref="D8">
    <cfRule type="cellIs" dxfId="13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oversigt alle anlæg</vt:lpstr>
      <vt:lpstr>BILAG 3 TILBUDSLISTE</vt:lpstr>
      <vt:lpstr>Bogensevej 89</vt:lpstr>
      <vt:lpstr>Højagervej 8</vt:lpstr>
      <vt:lpstr>Middelfart</vt:lpstr>
      <vt:lpstr>Nr. Aaby</vt:lpstr>
      <vt:lpstr>Gelsted</vt:lpstr>
      <vt:lpstr>Køstrup</vt:lpstr>
      <vt:lpstr>Container leje</vt:lpstr>
      <vt:lpstr>supplerende ydelser</vt:lpstr>
    </vt:vector>
  </TitlesOfParts>
  <Company>Middelfart Kommune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Bang-Møller</dc:creator>
  <cp:lastModifiedBy>Trine Roy</cp:lastModifiedBy>
  <cp:lastPrinted>2021-06-04T06:32:10Z</cp:lastPrinted>
  <dcterms:created xsi:type="dcterms:W3CDTF">2019-09-23T12:39:01Z</dcterms:created>
  <dcterms:modified xsi:type="dcterms:W3CDTF">2021-09-16T11:20:44Z</dcterms:modified>
</cp:coreProperties>
</file>